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masdiaz-valdesheras/Dropbox/"/>
    </mc:Choice>
  </mc:AlternateContent>
  <xr:revisionPtr revIDLastSave="0" documentId="13_ncr:1_{0731A566-0D37-0746-A01E-E0ED17AC1319}" xr6:coauthVersionLast="43" xr6:coauthVersionMax="43" xr10:uidLastSave="{00000000-0000-0000-0000-000000000000}"/>
  <bookViews>
    <workbookView xWindow="0" yWindow="460" windowWidth="22000" windowHeight="21440" activeTab="1" xr2:uid="{B8719419-11C2-B143-B41D-BF947287BD07}"/>
  </bookViews>
  <sheets>
    <sheet name="Hoja1" sheetId="1" r:id="rId1"/>
    <sheet name="mercado usa" sheetId="3" r:id="rId2"/>
    <sheet name="Hoja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7" i="3" l="1"/>
  <c r="H48" i="3"/>
  <c r="H49" i="3"/>
  <c r="H50" i="3"/>
  <c r="H51" i="3"/>
  <c r="H52" i="3"/>
  <c r="H53" i="3"/>
  <c r="H54" i="3"/>
  <c r="H55" i="3"/>
  <c r="H56" i="3"/>
  <c r="H57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5" i="3"/>
  <c r="E54" i="3"/>
  <c r="E55" i="3"/>
  <c r="E56" i="3"/>
  <c r="E57" i="3"/>
  <c r="E43" i="3"/>
  <c r="E44" i="3"/>
  <c r="E45" i="3"/>
  <c r="E46" i="3"/>
  <c r="E47" i="3"/>
  <c r="E48" i="3"/>
  <c r="E49" i="3"/>
  <c r="E50" i="3"/>
  <c r="E51" i="3"/>
  <c r="E52" i="3"/>
  <c r="E53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5" i="3"/>
  <c r="E6" i="2" l="1"/>
  <c r="E7" i="2"/>
  <c r="E8" i="2"/>
  <c r="E9" i="2"/>
  <c r="E10" i="2"/>
  <c r="J8" i="2"/>
  <c r="L8" i="2" s="1"/>
  <c r="I8" i="2"/>
  <c r="K8" i="2" l="1"/>
  <c r="K21" i="1"/>
  <c r="K22" i="1" s="1"/>
  <c r="K23" i="1" s="1"/>
  <c r="K24" i="1" s="1"/>
  <c r="K25" i="1" s="1"/>
  <c r="K26" i="1" s="1"/>
  <c r="K27" i="1" s="1"/>
  <c r="L21" i="1"/>
  <c r="M21" i="1" l="1"/>
  <c r="N21" i="1"/>
  <c r="I22" i="1"/>
  <c r="L22" i="1" l="1"/>
  <c r="M22" i="1" s="1"/>
  <c r="I23" i="1" l="1"/>
  <c r="L23" i="1" s="1"/>
  <c r="I24" i="1" s="1"/>
  <c r="N22" i="1"/>
  <c r="M23" i="1" l="1"/>
  <c r="N23" i="1"/>
  <c r="L24" i="1"/>
  <c r="N24" i="1" s="1"/>
  <c r="I25" i="1" l="1"/>
  <c r="M24" i="1"/>
  <c r="L25" i="1"/>
  <c r="N25" i="1" s="1"/>
  <c r="M25" i="1" l="1"/>
  <c r="I26" i="1"/>
  <c r="L26" i="1" l="1"/>
  <c r="M26" i="1" s="1"/>
  <c r="N26" i="1" l="1"/>
  <c r="I27" i="1"/>
  <c r="L27" i="1" l="1"/>
  <c r="M27" i="1" s="1"/>
  <c r="N27" i="1" l="1"/>
</calcChain>
</file>

<file path=xl/sharedStrings.xml><?xml version="1.0" encoding="utf-8"?>
<sst xmlns="http://schemas.openxmlformats.org/spreadsheetml/2006/main" count="335" uniqueCount="206">
  <si>
    <t>SEGMENTO</t>
  </si>
  <si>
    <t>MARCA</t>
  </si>
  <si>
    <t>MODELO</t>
  </si>
  <si>
    <t>PRECIO</t>
  </si>
  <si>
    <t>PERDIDA VALOR</t>
  </si>
  <si>
    <t>PORCENTAJE</t>
  </si>
  <si>
    <t>Pequeños</t>
  </si>
  <si>
    <t>KIA</t>
  </si>
  <si>
    <t>Picanto 1,2</t>
  </si>
  <si>
    <t>FORD</t>
  </si>
  <si>
    <t>Ka 1.2</t>
  </si>
  <si>
    <t>Fiat</t>
  </si>
  <si>
    <t>Skoda</t>
  </si>
  <si>
    <t>Opel Adam</t>
  </si>
  <si>
    <t>1.4</t>
  </si>
  <si>
    <t>Utilitarios</t>
  </si>
  <si>
    <t>Audi</t>
  </si>
  <si>
    <t>A1 Sportback TFSI</t>
  </si>
  <si>
    <t xml:space="preserve">Citroen </t>
  </si>
  <si>
    <t>C3 1.2 Puretech</t>
  </si>
  <si>
    <t>Mini</t>
  </si>
  <si>
    <t>One</t>
  </si>
  <si>
    <t>Seat</t>
  </si>
  <si>
    <t>Ibiza 1.0</t>
  </si>
  <si>
    <t xml:space="preserve">Renault </t>
  </si>
  <si>
    <t>Clio 1.0 TCE</t>
  </si>
  <si>
    <t>Volkswagen</t>
  </si>
  <si>
    <t>Polo 1.9</t>
  </si>
  <si>
    <t>Mazda</t>
  </si>
  <si>
    <t>2 1.5</t>
  </si>
  <si>
    <t>Medio</t>
  </si>
  <si>
    <t>HYUNDAI</t>
  </si>
  <si>
    <t>i40 1.6 Gdi</t>
  </si>
  <si>
    <t>BMW</t>
  </si>
  <si>
    <t>320 IA</t>
  </si>
  <si>
    <t>Audi A5</t>
  </si>
  <si>
    <t>35 TFSI SPORTBACK</t>
  </si>
  <si>
    <t>BLUEHDI 130 S&amp;S</t>
  </si>
  <si>
    <t>Peugeot 508</t>
  </si>
  <si>
    <t>Opel Insignia</t>
  </si>
  <si>
    <t>1.6 CDTI GS</t>
  </si>
  <si>
    <t>Lexus</t>
  </si>
  <si>
    <t>Is 300H</t>
  </si>
  <si>
    <t>Renault Talisman</t>
  </si>
  <si>
    <t>1.7 BLUE DCI</t>
  </si>
  <si>
    <t>Ejecutivo</t>
  </si>
  <si>
    <t>620 D GT</t>
  </si>
  <si>
    <t>ES 300H</t>
  </si>
  <si>
    <t xml:space="preserve">Volvo </t>
  </si>
  <si>
    <t>S90 D3</t>
  </si>
  <si>
    <t xml:space="preserve">BMW </t>
  </si>
  <si>
    <t>520 dA</t>
  </si>
  <si>
    <t>Jaguar XF</t>
  </si>
  <si>
    <t>2.0 D</t>
  </si>
  <si>
    <t>Audi A7</t>
  </si>
  <si>
    <t>40 TDI Tronic Sportback</t>
  </si>
  <si>
    <t>Audi A6</t>
  </si>
  <si>
    <t>35 TDI S TRONIC</t>
  </si>
  <si>
    <t>Lujo</t>
  </si>
  <si>
    <t>Mercdes Benz</t>
  </si>
  <si>
    <t>S 350D</t>
  </si>
  <si>
    <t>Porsche Panamera</t>
  </si>
  <si>
    <t>4 E-Hybrido</t>
  </si>
  <si>
    <t>7 300D</t>
  </si>
  <si>
    <t>JaguarXJ</t>
  </si>
  <si>
    <t>V5 Diesel</t>
  </si>
  <si>
    <t>Audi A8</t>
  </si>
  <si>
    <t>5.0 TDI Quattro TipTronic</t>
  </si>
  <si>
    <t>Coupe</t>
  </si>
  <si>
    <t>Audi TT</t>
  </si>
  <si>
    <t>40 TFSI S TRONIC</t>
  </si>
  <si>
    <t>218i</t>
  </si>
  <si>
    <t xml:space="preserve">Mercedes Benz </t>
  </si>
  <si>
    <t>E 220D COUPE</t>
  </si>
  <si>
    <t>Subaru</t>
  </si>
  <si>
    <t>BRZ</t>
  </si>
  <si>
    <t>AUDI A5</t>
  </si>
  <si>
    <t>40 TFSICOUPE</t>
  </si>
  <si>
    <t>Toyota</t>
  </si>
  <si>
    <t>GT86</t>
  </si>
  <si>
    <t>SUV Compactos</t>
  </si>
  <si>
    <t>X2 1.8i Sdrive</t>
  </si>
  <si>
    <t>Suzuki</t>
  </si>
  <si>
    <t>Vitara 1.0</t>
  </si>
  <si>
    <t>Base</t>
  </si>
  <si>
    <t>Depre</t>
  </si>
  <si>
    <t>%</t>
  </si>
  <si>
    <t>V. Residual</t>
  </si>
  <si>
    <t>Porc/perdida</t>
  </si>
  <si>
    <t>1º año</t>
  </si>
  <si>
    <t>2º año</t>
  </si>
  <si>
    <t>3º año</t>
  </si>
  <si>
    <t>4º año</t>
  </si>
  <si>
    <t>5º año</t>
  </si>
  <si>
    <t>6º año</t>
  </si>
  <si>
    <t>7º año</t>
  </si>
  <si>
    <t>Uso</t>
  </si>
  <si>
    <t>DEPRECIACION GENERICA DE VEHÍCULOS</t>
  </si>
  <si>
    <t>VALOR</t>
  </si>
  <si>
    <t>VOLKSWAGEN</t>
  </si>
  <si>
    <t>Tiguan 2.0 TDI</t>
  </si>
  <si>
    <t>SsangYong</t>
  </si>
  <si>
    <t>Korando 2.2 D 4X2</t>
  </si>
  <si>
    <t xml:space="preserve">Jaguar </t>
  </si>
  <si>
    <t>E-PACE 2.0D</t>
  </si>
  <si>
    <t>Mitsubishi</t>
  </si>
  <si>
    <t>ASX 160 MPI</t>
  </si>
  <si>
    <t>SEAT</t>
  </si>
  <si>
    <t>Ateca 1.0 TSI</t>
  </si>
  <si>
    <t>SUV Grandes</t>
  </si>
  <si>
    <t xml:space="preserve">Porsche </t>
  </si>
  <si>
    <t>cayenne 3.0</t>
  </si>
  <si>
    <t>AUDI</t>
  </si>
  <si>
    <t>Q8 45 TDI Quatttro TipTronic</t>
  </si>
  <si>
    <t>Hyundai</t>
  </si>
  <si>
    <t>Santa Fe 2.0 CRDI 4x2</t>
  </si>
  <si>
    <t>X5 3.0 XDRIVE</t>
  </si>
  <si>
    <t>Land Cruiser 2.8 D-4D</t>
  </si>
  <si>
    <t>SUV Mini</t>
  </si>
  <si>
    <t>Dacia</t>
  </si>
  <si>
    <t>Duster 1.6 $X2</t>
  </si>
  <si>
    <t>Stonic 1.2 CVVT</t>
  </si>
  <si>
    <t>CE AirCross 1.2 Puretech</t>
  </si>
  <si>
    <t>Renault</t>
  </si>
  <si>
    <t>Captur</t>
  </si>
  <si>
    <t xml:space="preserve">Audi </t>
  </si>
  <si>
    <t>Q2 30 TFSI</t>
  </si>
  <si>
    <t>Deportivos</t>
  </si>
  <si>
    <t>Nissan</t>
  </si>
  <si>
    <t>370Z 3,7</t>
  </si>
  <si>
    <t>911 Carrera S</t>
  </si>
  <si>
    <t>840 D</t>
  </si>
  <si>
    <t>Ford Mustang</t>
  </si>
  <si>
    <t>5.0GT FastBack</t>
  </si>
  <si>
    <t>Mercedes-Benz</t>
  </si>
  <si>
    <t>SL 400</t>
  </si>
  <si>
    <t>CAMPEONES DEL VALOR RESIDUAL</t>
  </si>
  <si>
    <t>Pequeños ciudadanos</t>
  </si>
  <si>
    <t>Utilitarios/Compactos</t>
  </si>
  <si>
    <t>Cayenne 3.0</t>
  </si>
  <si>
    <t>SUV Pequeños</t>
  </si>
  <si>
    <t>Ejecutivos</t>
  </si>
  <si>
    <t>SUV Grande</t>
  </si>
  <si>
    <t xml:space="preserve">Los cinco mas vendidos </t>
  </si>
  <si>
    <t>Leon</t>
  </si>
  <si>
    <t xml:space="preserve">Dacia </t>
  </si>
  <si>
    <t xml:space="preserve">Nissan </t>
  </si>
  <si>
    <t>Qashqai</t>
  </si>
  <si>
    <t>Sandero</t>
  </si>
  <si>
    <t xml:space="preserve">Peugeot </t>
  </si>
  <si>
    <t xml:space="preserve">Megane 1.2 TCE 115 </t>
  </si>
  <si>
    <t>3008 BlueHDi 130 CV S&amp;S</t>
  </si>
  <si>
    <t>Residual</t>
  </si>
  <si>
    <t>Por.%</t>
  </si>
  <si>
    <t>Rolls-Royce*</t>
  </si>
  <si>
    <t>BMW of N.A.</t>
  </si>
  <si>
    <t>Alfa Romeo</t>
  </si>
  <si>
    <t>Chrysler</t>
  </si>
  <si>
    <t>Dodge</t>
  </si>
  <si>
    <t>Ram</t>
  </si>
  <si>
    <t>Jeep</t>
  </si>
  <si>
    <t>FCA US</t>
  </si>
  <si>
    <t>Maserati*</t>
  </si>
  <si>
    <t>Fiat Chrysler Automobiles</t>
  </si>
  <si>
    <t>Ford</t>
  </si>
  <si>
    <t>Lincoln</t>
  </si>
  <si>
    <t>Ford Motor Co.</t>
  </si>
  <si>
    <t>General Motors*</t>
  </si>
  <si>
    <t>Acura</t>
  </si>
  <si>
    <t>Honda</t>
  </si>
  <si>
    <t>American Honda Motor Co.</t>
  </si>
  <si>
    <t>Genesis</t>
  </si>
  <si>
    <t>Hyundai brand</t>
  </si>
  <si>
    <t>Hyundai Motor America</t>
  </si>
  <si>
    <t>Kia Motors America</t>
  </si>
  <si>
    <t>Hyundai-Kia</t>
  </si>
  <si>
    <t>Jaguar</t>
  </si>
  <si>
    <t>Land Rover</t>
  </si>
  <si>
    <t>Jaguar Land Rover N.A.</t>
  </si>
  <si>
    <t>Mazda N.A.</t>
  </si>
  <si>
    <t>McLaren*</t>
  </si>
  <si>
    <t>Smart USA</t>
  </si>
  <si>
    <t>Mercedes-Benz USA</t>
  </si>
  <si>
    <t>Mitsubishi Motors N.A.</t>
  </si>
  <si>
    <t>Infiniti</t>
  </si>
  <si>
    <t>Nissan Group</t>
  </si>
  <si>
    <t>Nissan/Mitsubishi</t>
  </si>
  <si>
    <t>Subaru of America</t>
  </si>
  <si>
    <t>Tesla Motors*</t>
  </si>
  <si>
    <t>Toyota/Scion</t>
  </si>
  <si>
    <t>Toyota Motor Sales U.S.A.</t>
  </si>
  <si>
    <t>Bentley*</t>
  </si>
  <si>
    <t>Lamborghini*</t>
  </si>
  <si>
    <t>Porsche</t>
  </si>
  <si>
    <t>VW</t>
  </si>
  <si>
    <t>VW Group Of America</t>
  </si>
  <si>
    <t>Volvo Cars N.A.</t>
  </si>
  <si>
    <t>Other**</t>
  </si>
  <si>
    <t>*Estimates.</t>
  </si>
  <si>
    <t>Dif.%</t>
  </si>
  <si>
    <t>**Reflects Aston Martin. Ferrari and Lotus sales estimates.</t>
  </si>
  <si>
    <t>MATRICULACIONES TURISMOS USA 2019/2018</t>
  </si>
  <si>
    <t>MAYO</t>
  </si>
  <si>
    <t>ENERO/MAYO</t>
  </si>
  <si>
    <t>TOTAL TURISMOS USA</t>
  </si>
  <si>
    <t>MARCAS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</si>
</sst>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\ &quot;€&quot;_-;\-* #,##0.0\ &quot;€&quot;_-;_-* &quot;-&quot;??\ &quot;€&quot;_-;_-@_-"/>
    <numFmt numFmtId="165" formatCode="_-* #,##0\ &quot;€&quot;_-;\-* #,##0\ &quot;€&quot;_-;_-* &quot;-&quot;??\ &quot;€&quot;_-;_-@_-"/>
    <numFmt numFmtId="166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3" fontId="0" fillId="0" borderId="0" xfId="0" applyNumberFormat="1"/>
    <xf numFmtId="3" fontId="0" fillId="0" borderId="3" xfId="0" applyNumberFormat="1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6" fontId="0" fillId="0" borderId="3" xfId="0" applyNumberFormat="1" applyBorder="1" applyAlignment="1">
      <alignment vertical="center" wrapText="1"/>
    </xf>
    <xf numFmtId="10" fontId="0" fillId="0" borderId="3" xfId="0" applyNumberFormat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3" fontId="0" fillId="0" borderId="4" xfId="0" applyNumberFormat="1" applyFill="1" applyBorder="1" applyAlignment="1">
      <alignment vertical="center" wrapText="1"/>
    </xf>
    <xf numFmtId="3" fontId="0" fillId="0" borderId="0" xfId="0" applyNumberFormat="1" applyFill="1" applyBorder="1" applyAlignment="1">
      <alignment vertical="center" wrapText="1"/>
    </xf>
    <xf numFmtId="0" fontId="0" fillId="0" borderId="5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4" fontId="0" fillId="0" borderId="5" xfId="1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/>
    <xf numFmtId="0" fontId="0" fillId="0" borderId="0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0" fillId="0" borderId="5" xfId="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Fill="1" applyBorder="1" applyAlignment="1">
      <alignment vertical="center" wrapText="1"/>
    </xf>
    <xf numFmtId="165" fontId="0" fillId="0" borderId="5" xfId="1" applyNumberFormat="1" applyFont="1" applyFill="1" applyBorder="1" applyAlignment="1">
      <alignment wrapText="1"/>
    </xf>
    <xf numFmtId="165" fontId="0" fillId="0" borderId="5" xfId="1" applyNumberFormat="1" applyFont="1" applyBorder="1" applyAlignment="1"/>
    <xf numFmtId="0" fontId="0" fillId="0" borderId="5" xfId="0" applyBorder="1"/>
    <xf numFmtId="165" fontId="0" fillId="0" borderId="5" xfId="1" applyNumberFormat="1" applyFont="1" applyFill="1" applyBorder="1" applyAlignment="1">
      <alignment vertical="center" wrapText="1"/>
    </xf>
    <xf numFmtId="165" fontId="0" fillId="0" borderId="5" xfId="1" applyNumberFormat="1" applyFont="1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9" xfId="0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1" fillId="0" borderId="9" xfId="0" applyFont="1" applyBorder="1"/>
    <xf numFmtId="0" fontId="0" fillId="0" borderId="11" xfId="0" applyFill="1" applyBorder="1" applyAlignment="1">
      <alignment vertical="center" wrapText="1"/>
    </xf>
    <xf numFmtId="0" fontId="0" fillId="0" borderId="12" xfId="0" applyBorder="1"/>
    <xf numFmtId="165" fontId="0" fillId="0" borderId="12" xfId="1" applyNumberFormat="1" applyFont="1" applyFill="1" applyBorder="1" applyAlignment="1">
      <alignment vertical="center" wrapText="1"/>
    </xf>
    <xf numFmtId="165" fontId="0" fillId="0" borderId="12" xfId="1" applyNumberFormat="1" applyFont="1" applyBorder="1"/>
    <xf numFmtId="0" fontId="0" fillId="0" borderId="13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9" xfId="0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7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5" xfId="0" applyFont="1" applyBorder="1"/>
    <xf numFmtId="3" fontId="2" fillId="0" borderId="5" xfId="0" applyNumberFormat="1" applyFont="1" applyBorder="1"/>
    <xf numFmtId="3" fontId="0" fillId="0" borderId="5" xfId="0" applyNumberFormat="1" applyBorder="1"/>
    <xf numFmtId="2" fontId="0" fillId="0" borderId="5" xfId="0" applyNumberFormat="1" applyBorder="1"/>
    <xf numFmtId="2" fontId="3" fillId="0" borderId="5" xfId="0" applyNumberFormat="1" applyFont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0" borderId="9" xfId="0" applyFont="1" applyBorder="1"/>
    <xf numFmtId="2" fontId="0" fillId="0" borderId="10" xfId="0" applyNumberForma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2" fillId="4" borderId="11" xfId="0" applyFont="1" applyFill="1" applyBorder="1"/>
    <xf numFmtId="3" fontId="2" fillId="4" borderId="12" xfId="0" applyNumberFormat="1" applyFont="1" applyFill="1" applyBorder="1"/>
    <xf numFmtId="2" fontId="2" fillId="4" borderId="12" xfId="0" applyNumberFormat="1" applyFont="1" applyFill="1" applyBorder="1"/>
    <xf numFmtId="2" fontId="2" fillId="4" borderId="13" xfId="0" applyNumberFormat="1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5" borderId="9" xfId="0" applyFont="1" applyFill="1" applyBorder="1"/>
    <xf numFmtId="3" fontId="2" fillId="5" borderId="5" xfId="0" applyNumberFormat="1" applyFont="1" applyFill="1" applyBorder="1"/>
    <xf numFmtId="3" fontId="0" fillId="5" borderId="5" xfId="0" applyNumberFormat="1" applyFill="1" applyBorder="1"/>
    <xf numFmtId="2" fontId="3" fillId="5" borderId="5" xfId="0" applyNumberFormat="1" applyFont="1" applyFill="1" applyBorder="1"/>
    <xf numFmtId="2" fontId="0" fillId="5" borderId="10" xfId="0" applyNumberFormat="1" applyFill="1" applyBorder="1" applyAlignment="1">
      <alignment horizontal="center"/>
    </xf>
    <xf numFmtId="2" fontId="3" fillId="5" borderId="10" xfId="0" applyNumberFormat="1" applyFont="1" applyFill="1" applyBorder="1" applyAlignment="1">
      <alignment horizontal="center"/>
    </xf>
    <xf numFmtId="2" fontId="0" fillId="5" borderId="5" xfId="0" applyNumberFormat="1" applyFill="1" applyBorder="1"/>
    <xf numFmtId="2" fontId="2" fillId="5" borderId="5" xfId="0" applyNumberFormat="1" applyFont="1" applyFill="1" applyBorder="1"/>
    <xf numFmtId="2" fontId="2" fillId="5" borderId="1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4B262-088D-2741-80E7-B0C107C28C60}">
  <dimension ref="A1:N62"/>
  <sheetViews>
    <sheetView workbookViewId="0">
      <selection activeCell="H19" sqref="H19:N27"/>
    </sheetView>
  </sheetViews>
  <sheetFormatPr baseColWidth="10" defaultRowHeight="16" x14ac:dyDescent="0.2"/>
  <cols>
    <col min="1" max="1" width="15" customWidth="1"/>
    <col min="2" max="2" width="17.6640625" customWidth="1"/>
    <col min="3" max="3" width="25" customWidth="1"/>
    <col min="5" max="5" width="13.5" customWidth="1"/>
    <col min="6" max="6" width="12.33203125" customWidth="1"/>
    <col min="9" max="9" width="12" bestFit="1" customWidth="1"/>
    <col min="12" max="14" width="12" bestFit="1" customWidth="1"/>
  </cols>
  <sheetData>
    <row r="1" spans="1:6" ht="17" thickBot="1" x14ac:dyDescent="0.25"/>
    <row r="2" spans="1:6" ht="17" customHeight="1" x14ac:dyDescent="0.2">
      <c r="A2" s="40" t="s">
        <v>0</v>
      </c>
      <c r="B2" s="40" t="s">
        <v>1</v>
      </c>
      <c r="C2" s="40" t="s">
        <v>2</v>
      </c>
      <c r="D2" s="40" t="s">
        <v>3</v>
      </c>
      <c r="E2" s="40" t="s">
        <v>4</v>
      </c>
      <c r="F2" s="42" t="s">
        <v>5</v>
      </c>
    </row>
    <row r="3" spans="1:6" ht="17" thickBot="1" x14ac:dyDescent="0.25">
      <c r="A3" s="41"/>
      <c r="B3" s="41"/>
      <c r="C3" s="41"/>
      <c r="D3" s="41"/>
      <c r="E3" s="41"/>
      <c r="F3" s="43"/>
    </row>
    <row r="4" spans="1:6" ht="18" thickBot="1" x14ac:dyDescent="0.25">
      <c r="A4" s="2" t="s">
        <v>6</v>
      </c>
      <c r="B4" s="1" t="s">
        <v>7</v>
      </c>
      <c r="C4" s="1" t="s">
        <v>8</v>
      </c>
      <c r="D4" s="4">
        <v>11750</v>
      </c>
      <c r="E4" s="4">
        <v>6110</v>
      </c>
      <c r="F4" s="5">
        <v>0.48</v>
      </c>
    </row>
    <row r="5" spans="1:6" ht="18" thickBot="1" x14ac:dyDescent="0.25">
      <c r="A5" s="2" t="s">
        <v>6</v>
      </c>
      <c r="B5" s="1" t="s">
        <v>9</v>
      </c>
      <c r="C5" s="1" t="s">
        <v>10</v>
      </c>
      <c r="D5" s="4">
        <v>10100</v>
      </c>
      <c r="E5" s="6">
        <v>5303</v>
      </c>
      <c r="F5" s="7">
        <v>0.47499999999999998</v>
      </c>
    </row>
    <row r="6" spans="1:6" ht="18" thickBot="1" x14ac:dyDescent="0.25">
      <c r="A6" s="2" t="s">
        <v>6</v>
      </c>
      <c r="B6" s="1" t="s">
        <v>11</v>
      </c>
      <c r="C6" s="1">
        <v>500</v>
      </c>
      <c r="D6" s="4">
        <v>14200</v>
      </c>
      <c r="E6" s="6">
        <v>7384</v>
      </c>
      <c r="F6" s="7">
        <v>0.48</v>
      </c>
    </row>
    <row r="7" spans="1:6" ht="18" thickBot="1" x14ac:dyDescent="0.25">
      <c r="A7" s="2" t="s">
        <v>6</v>
      </c>
      <c r="B7" s="1" t="s">
        <v>12</v>
      </c>
      <c r="C7" s="1"/>
      <c r="D7" s="4">
        <v>10010</v>
      </c>
      <c r="E7" s="4">
        <v>5405</v>
      </c>
      <c r="F7" s="1">
        <v>46</v>
      </c>
    </row>
    <row r="8" spans="1:6" ht="18" thickBot="1" x14ac:dyDescent="0.25">
      <c r="A8" s="2" t="s">
        <v>6</v>
      </c>
      <c r="B8" s="1" t="s">
        <v>13</v>
      </c>
      <c r="C8" s="1" t="s">
        <v>14</v>
      </c>
      <c r="D8" s="4">
        <v>18400</v>
      </c>
      <c r="E8" s="4">
        <v>9844</v>
      </c>
      <c r="F8" s="1">
        <v>46.5</v>
      </c>
    </row>
    <row r="9" spans="1:6" ht="24" customHeight="1" x14ac:dyDescent="0.2">
      <c r="A9" t="s">
        <v>15</v>
      </c>
      <c r="B9" s="8" t="s">
        <v>16</v>
      </c>
      <c r="C9" s="8" t="s">
        <v>17</v>
      </c>
      <c r="D9" s="9">
        <v>20725</v>
      </c>
      <c r="E9" s="9">
        <v>9844</v>
      </c>
      <c r="F9">
        <v>52.5</v>
      </c>
    </row>
    <row r="10" spans="1:6" ht="17" x14ac:dyDescent="0.2">
      <c r="A10" t="s">
        <v>15</v>
      </c>
      <c r="B10" s="8" t="s">
        <v>18</v>
      </c>
      <c r="C10" s="8" t="s">
        <v>19</v>
      </c>
      <c r="D10" s="9">
        <v>13350</v>
      </c>
      <c r="E10" s="9">
        <v>7209</v>
      </c>
      <c r="F10">
        <v>46</v>
      </c>
    </row>
    <row r="11" spans="1:6" ht="17" x14ac:dyDescent="0.2">
      <c r="A11" t="s">
        <v>15</v>
      </c>
      <c r="B11" s="8" t="s">
        <v>20</v>
      </c>
      <c r="C11" s="8" t="s">
        <v>21</v>
      </c>
      <c r="D11" s="9">
        <v>20500</v>
      </c>
      <c r="E11" s="9">
        <v>10045</v>
      </c>
      <c r="F11">
        <v>51</v>
      </c>
    </row>
    <row r="12" spans="1:6" ht="17" x14ac:dyDescent="0.2">
      <c r="A12" t="s">
        <v>15</v>
      </c>
      <c r="B12" s="8" t="s">
        <v>22</v>
      </c>
      <c r="C12" s="8" t="s">
        <v>23</v>
      </c>
      <c r="D12" s="9">
        <v>14650</v>
      </c>
      <c r="E12" s="9">
        <v>7545</v>
      </c>
      <c r="F12">
        <v>48.5</v>
      </c>
    </row>
    <row r="13" spans="1:6" ht="17" x14ac:dyDescent="0.2">
      <c r="A13" t="s">
        <v>15</v>
      </c>
      <c r="B13" s="8" t="s">
        <v>24</v>
      </c>
      <c r="C13" s="8" t="s">
        <v>25</v>
      </c>
      <c r="D13" s="3">
        <v>13550</v>
      </c>
      <c r="E13" s="9">
        <v>7588</v>
      </c>
      <c r="F13">
        <v>44</v>
      </c>
    </row>
    <row r="14" spans="1:6" ht="18" customHeight="1" x14ac:dyDescent="0.2">
      <c r="A14" t="s">
        <v>15</v>
      </c>
      <c r="B14" s="8" t="s">
        <v>26</v>
      </c>
      <c r="C14" s="8" t="s">
        <v>27</v>
      </c>
      <c r="D14" s="10">
        <v>15908</v>
      </c>
      <c r="E14" s="9">
        <v>8113</v>
      </c>
      <c r="F14">
        <v>49</v>
      </c>
    </row>
    <row r="15" spans="1:6" ht="17" x14ac:dyDescent="0.2">
      <c r="A15" t="s">
        <v>15</v>
      </c>
      <c r="B15" s="8" t="s">
        <v>28</v>
      </c>
      <c r="C15" s="8" t="s">
        <v>29</v>
      </c>
      <c r="D15" s="10">
        <v>13850</v>
      </c>
      <c r="E15" s="9">
        <v>7756</v>
      </c>
      <c r="F15">
        <v>44</v>
      </c>
    </row>
    <row r="16" spans="1:6" ht="17" x14ac:dyDescent="0.2">
      <c r="A16" t="s">
        <v>30</v>
      </c>
      <c r="B16" s="8" t="s">
        <v>31</v>
      </c>
      <c r="C16" s="8" t="s">
        <v>32</v>
      </c>
      <c r="D16" s="10">
        <v>26995</v>
      </c>
      <c r="E16" s="9">
        <v>15387</v>
      </c>
      <c r="F16">
        <v>43</v>
      </c>
    </row>
    <row r="17" spans="1:14" ht="17" x14ac:dyDescent="0.2">
      <c r="A17" t="s">
        <v>30</v>
      </c>
      <c r="B17" s="8" t="s">
        <v>33</v>
      </c>
      <c r="C17" s="8" t="s">
        <v>34</v>
      </c>
      <c r="D17" s="10">
        <v>42400</v>
      </c>
      <c r="E17" s="9">
        <v>19928</v>
      </c>
      <c r="F17">
        <v>53</v>
      </c>
    </row>
    <row r="18" spans="1:14" ht="17" x14ac:dyDescent="0.2">
      <c r="A18" t="s">
        <v>30</v>
      </c>
      <c r="B18" s="8" t="s">
        <v>35</v>
      </c>
      <c r="C18" t="s">
        <v>36</v>
      </c>
      <c r="D18" s="10">
        <v>41653</v>
      </c>
      <c r="E18" s="9">
        <v>20826</v>
      </c>
      <c r="F18">
        <v>50</v>
      </c>
    </row>
    <row r="19" spans="1:14" ht="17" x14ac:dyDescent="0.2">
      <c r="A19" t="s">
        <v>30</v>
      </c>
      <c r="B19" s="8" t="s">
        <v>38</v>
      </c>
      <c r="C19" t="s">
        <v>37</v>
      </c>
      <c r="D19" s="10">
        <v>30550</v>
      </c>
      <c r="E19" s="9">
        <v>15581</v>
      </c>
      <c r="F19">
        <v>49</v>
      </c>
      <c r="H19" s="39" t="s">
        <v>97</v>
      </c>
      <c r="I19" s="39"/>
      <c r="J19" s="39"/>
      <c r="K19" s="39"/>
      <c r="L19" s="39"/>
      <c r="M19" s="39"/>
      <c r="N19" s="39"/>
    </row>
    <row r="20" spans="1:14" ht="17" x14ac:dyDescent="0.2">
      <c r="A20" t="s">
        <v>30</v>
      </c>
      <c r="B20" s="8" t="s">
        <v>39</v>
      </c>
      <c r="C20" t="s">
        <v>40</v>
      </c>
      <c r="D20" s="10">
        <v>30550</v>
      </c>
      <c r="E20" s="9">
        <v>16165</v>
      </c>
      <c r="F20">
        <v>47</v>
      </c>
      <c r="H20" s="15" t="s">
        <v>96</v>
      </c>
      <c r="I20" s="15" t="s">
        <v>84</v>
      </c>
      <c r="J20" s="15" t="s">
        <v>88</v>
      </c>
      <c r="K20" s="15" t="s">
        <v>86</v>
      </c>
      <c r="L20" s="15" t="s">
        <v>85</v>
      </c>
      <c r="M20" s="15" t="s">
        <v>87</v>
      </c>
      <c r="N20" s="15" t="s">
        <v>98</v>
      </c>
    </row>
    <row r="21" spans="1:14" ht="17" x14ac:dyDescent="0.2">
      <c r="A21" t="s">
        <v>30</v>
      </c>
      <c r="B21" s="8" t="s">
        <v>41</v>
      </c>
      <c r="C21" t="s">
        <v>42</v>
      </c>
      <c r="D21" s="10">
        <v>35900</v>
      </c>
      <c r="E21" s="9">
        <v>18489</v>
      </c>
      <c r="F21">
        <v>48.5</v>
      </c>
      <c r="H21" s="11" t="s">
        <v>89</v>
      </c>
      <c r="I21" s="12">
        <v>34567</v>
      </c>
      <c r="J21" s="11">
        <v>34</v>
      </c>
      <c r="K21" s="13">
        <f>J21/100</f>
        <v>0.34</v>
      </c>
      <c r="L21" s="14">
        <f t="shared" ref="L21:L27" si="0">J21*I21/100</f>
        <v>11752.78</v>
      </c>
      <c r="M21" s="12">
        <f>L21</f>
        <v>11752.78</v>
      </c>
      <c r="N21" s="12">
        <f t="shared" ref="N21:N27" si="1">I21-L21</f>
        <v>22814.22</v>
      </c>
    </row>
    <row r="22" spans="1:14" ht="17" x14ac:dyDescent="0.2">
      <c r="A22" t="s">
        <v>30</v>
      </c>
      <c r="B22" s="8" t="s">
        <v>43</v>
      </c>
      <c r="C22" t="s">
        <v>44</v>
      </c>
      <c r="D22" s="10">
        <v>30800</v>
      </c>
      <c r="E22" s="9">
        <v>16632</v>
      </c>
      <c r="F22">
        <v>46</v>
      </c>
      <c r="H22" s="11" t="s">
        <v>90</v>
      </c>
      <c r="I22" s="12">
        <f t="shared" ref="I22:I27" si="2">I21-L21</f>
        <v>22814.22</v>
      </c>
      <c r="J22" s="11">
        <v>10</v>
      </c>
      <c r="K22" s="13">
        <f>(K21*10%)+K21</f>
        <v>0.374</v>
      </c>
      <c r="L22" s="14">
        <f t="shared" si="0"/>
        <v>2281.422</v>
      </c>
      <c r="M22" s="12">
        <f>L21+L22</f>
        <v>14034.202000000001</v>
      </c>
      <c r="N22" s="12">
        <f t="shared" si="1"/>
        <v>20532.798000000003</v>
      </c>
    </row>
    <row r="23" spans="1:14" ht="17" x14ac:dyDescent="0.2">
      <c r="A23" t="s">
        <v>45</v>
      </c>
      <c r="B23" s="8" t="s">
        <v>33</v>
      </c>
      <c r="C23" t="s">
        <v>46</v>
      </c>
      <c r="D23" s="10">
        <v>66800</v>
      </c>
      <c r="E23" s="9">
        <v>33066</v>
      </c>
      <c r="F23">
        <v>50.5</v>
      </c>
      <c r="H23" s="11" t="s">
        <v>91</v>
      </c>
      <c r="I23" s="12">
        <f t="shared" si="2"/>
        <v>20532.798000000003</v>
      </c>
      <c r="J23" s="11">
        <v>10</v>
      </c>
      <c r="K23" s="13">
        <f t="shared" ref="K23:K27" si="3">(K22*10%)+K22</f>
        <v>0.41139999999999999</v>
      </c>
      <c r="L23" s="14">
        <f t="shared" si="0"/>
        <v>2053.2798000000003</v>
      </c>
      <c r="M23" s="12">
        <f>M22+L23</f>
        <v>16087.481800000001</v>
      </c>
      <c r="N23" s="12">
        <f t="shared" si="1"/>
        <v>18479.518200000002</v>
      </c>
    </row>
    <row r="24" spans="1:14" ht="17" x14ac:dyDescent="0.2">
      <c r="A24" t="s">
        <v>45</v>
      </c>
      <c r="B24" s="8" t="s">
        <v>41</v>
      </c>
      <c r="C24" t="s">
        <v>47</v>
      </c>
      <c r="D24" s="10">
        <v>45000</v>
      </c>
      <c r="E24" s="9">
        <v>22277</v>
      </c>
      <c r="F24">
        <v>50.5</v>
      </c>
      <c r="H24" s="11" t="s">
        <v>92</v>
      </c>
      <c r="I24" s="12">
        <f t="shared" si="2"/>
        <v>18479.518200000002</v>
      </c>
      <c r="J24" s="11">
        <v>10</v>
      </c>
      <c r="K24" s="13">
        <f t="shared" si="3"/>
        <v>0.45254</v>
      </c>
      <c r="L24" s="14">
        <f t="shared" si="0"/>
        <v>1847.9518200000002</v>
      </c>
      <c r="M24" s="12">
        <f t="shared" ref="M24:M27" si="4">M23+L24</f>
        <v>17935.433620000003</v>
      </c>
      <c r="N24" s="12">
        <f t="shared" si="1"/>
        <v>16631.566380000004</v>
      </c>
    </row>
    <row r="25" spans="1:14" ht="17" x14ac:dyDescent="0.2">
      <c r="A25" t="s">
        <v>45</v>
      </c>
      <c r="B25" s="8" t="s">
        <v>48</v>
      </c>
      <c r="C25" t="s">
        <v>49</v>
      </c>
      <c r="D25" s="10">
        <v>47900</v>
      </c>
      <c r="E25" s="9">
        <v>24908</v>
      </c>
      <c r="F25">
        <v>48</v>
      </c>
      <c r="H25" s="11" t="s">
        <v>93</v>
      </c>
      <c r="I25" s="12">
        <f t="shared" si="2"/>
        <v>16631.566380000004</v>
      </c>
      <c r="J25" s="11">
        <v>10</v>
      </c>
      <c r="K25" s="13">
        <f t="shared" si="3"/>
        <v>0.49779400000000001</v>
      </c>
      <c r="L25" s="14">
        <f t="shared" si="0"/>
        <v>1663.1566380000004</v>
      </c>
      <c r="M25" s="12">
        <f t="shared" si="4"/>
        <v>19598.590258000004</v>
      </c>
      <c r="N25" s="12">
        <f t="shared" si="1"/>
        <v>14968.409742000003</v>
      </c>
    </row>
    <row r="26" spans="1:14" ht="17" x14ac:dyDescent="0.2">
      <c r="A26" t="s">
        <v>45</v>
      </c>
      <c r="B26" s="8" t="s">
        <v>50</v>
      </c>
      <c r="C26" t="s">
        <v>51</v>
      </c>
      <c r="D26" s="10">
        <v>55100</v>
      </c>
      <c r="E26" s="9">
        <v>27550</v>
      </c>
      <c r="F26">
        <v>50</v>
      </c>
      <c r="H26" s="11" t="s">
        <v>94</v>
      </c>
      <c r="I26" s="12">
        <f t="shared" si="2"/>
        <v>14968.409742000003</v>
      </c>
      <c r="J26" s="11">
        <v>10</v>
      </c>
      <c r="K26" s="13">
        <f t="shared" si="3"/>
        <v>0.54757339999999999</v>
      </c>
      <c r="L26" s="14">
        <f t="shared" si="0"/>
        <v>1496.8409742000003</v>
      </c>
      <c r="M26" s="12">
        <f t="shared" si="4"/>
        <v>21095.431232200004</v>
      </c>
      <c r="N26" s="12">
        <f t="shared" si="1"/>
        <v>13471.568767800003</v>
      </c>
    </row>
    <row r="27" spans="1:14" ht="17" x14ac:dyDescent="0.2">
      <c r="A27" t="s">
        <v>45</v>
      </c>
      <c r="B27" s="8" t="s">
        <v>52</v>
      </c>
      <c r="C27" t="s">
        <v>53</v>
      </c>
      <c r="D27" s="10">
        <v>48150</v>
      </c>
      <c r="E27" s="3">
        <v>26001</v>
      </c>
      <c r="F27">
        <v>46</v>
      </c>
      <c r="H27" s="11" t="s">
        <v>95</v>
      </c>
      <c r="I27" s="12">
        <f t="shared" si="2"/>
        <v>13471.568767800003</v>
      </c>
      <c r="J27" s="11">
        <v>10</v>
      </c>
      <c r="K27" s="13">
        <f t="shared" si="3"/>
        <v>0.60233073999999998</v>
      </c>
      <c r="L27" s="14">
        <f t="shared" si="0"/>
        <v>1347.1568767800002</v>
      </c>
      <c r="M27" s="12">
        <f t="shared" si="4"/>
        <v>22442.588108980006</v>
      </c>
      <c r="N27" s="12">
        <f t="shared" si="1"/>
        <v>12124.411891020003</v>
      </c>
    </row>
    <row r="28" spans="1:14" ht="17" x14ac:dyDescent="0.2">
      <c r="A28" t="s">
        <v>45</v>
      </c>
      <c r="B28" s="8" t="s">
        <v>54</v>
      </c>
      <c r="C28" t="s">
        <v>55</v>
      </c>
      <c r="D28" s="10">
        <v>55100</v>
      </c>
      <c r="E28" s="10">
        <v>33347</v>
      </c>
      <c r="F28">
        <v>50</v>
      </c>
    </row>
    <row r="29" spans="1:14" ht="17" x14ac:dyDescent="0.2">
      <c r="A29" t="s">
        <v>45</v>
      </c>
      <c r="B29" s="8" t="s">
        <v>56</v>
      </c>
      <c r="C29" t="s">
        <v>57</v>
      </c>
      <c r="D29" s="10">
        <v>50296</v>
      </c>
      <c r="E29" s="10">
        <v>26405</v>
      </c>
      <c r="F29">
        <v>50</v>
      </c>
    </row>
    <row r="30" spans="1:14" ht="17" x14ac:dyDescent="0.2">
      <c r="A30" t="s">
        <v>58</v>
      </c>
      <c r="B30" s="8" t="s">
        <v>59</v>
      </c>
      <c r="C30" t="s">
        <v>60</v>
      </c>
      <c r="D30" s="10">
        <v>93300</v>
      </c>
      <c r="E30" s="10">
        <v>52591</v>
      </c>
      <c r="F30">
        <v>46.5</v>
      </c>
    </row>
    <row r="31" spans="1:14" ht="17" x14ac:dyDescent="0.2">
      <c r="A31" t="s">
        <v>58</v>
      </c>
      <c r="B31" s="8" t="s">
        <v>61</v>
      </c>
      <c r="C31" t="s">
        <v>62</v>
      </c>
      <c r="D31" s="10">
        <v>116411</v>
      </c>
      <c r="E31" s="10">
        <v>65190</v>
      </c>
      <c r="F31">
        <v>44</v>
      </c>
    </row>
    <row r="32" spans="1:14" ht="17" x14ac:dyDescent="0.2">
      <c r="A32" t="s">
        <v>58</v>
      </c>
      <c r="B32" s="8" t="s">
        <v>33</v>
      </c>
      <c r="C32" t="s">
        <v>63</v>
      </c>
      <c r="D32" s="10">
        <v>99000</v>
      </c>
      <c r="E32" s="10">
        <v>55944</v>
      </c>
      <c r="F32">
        <v>44</v>
      </c>
    </row>
    <row r="33" spans="1:6" ht="17" x14ac:dyDescent="0.2">
      <c r="A33" t="s">
        <v>58</v>
      </c>
      <c r="B33" s="8" t="s">
        <v>64</v>
      </c>
      <c r="C33" t="s">
        <v>65</v>
      </c>
      <c r="D33" s="10">
        <v>94300</v>
      </c>
      <c r="E33" s="10">
        <v>56580</v>
      </c>
      <c r="F33">
        <v>40</v>
      </c>
    </row>
    <row r="34" spans="1:6" ht="17" x14ac:dyDescent="0.2">
      <c r="A34" t="s">
        <v>58</v>
      </c>
      <c r="B34" s="8" t="s">
        <v>66</v>
      </c>
      <c r="C34" t="s">
        <v>67</v>
      </c>
      <c r="D34" s="10">
        <v>99800</v>
      </c>
      <c r="E34" s="10">
        <v>59900</v>
      </c>
      <c r="F34">
        <v>40</v>
      </c>
    </row>
    <row r="35" spans="1:6" ht="17" x14ac:dyDescent="0.2">
      <c r="A35" t="s">
        <v>68</v>
      </c>
      <c r="B35" s="8" t="s">
        <v>69</v>
      </c>
      <c r="C35" t="s">
        <v>70</v>
      </c>
      <c r="D35" s="10">
        <v>42191</v>
      </c>
      <c r="E35" s="10">
        <v>20252</v>
      </c>
      <c r="F35">
        <v>52</v>
      </c>
    </row>
    <row r="36" spans="1:6" ht="17" x14ac:dyDescent="0.2">
      <c r="A36" t="s">
        <v>68</v>
      </c>
      <c r="B36" s="8" t="s">
        <v>33</v>
      </c>
      <c r="C36" t="s">
        <v>71</v>
      </c>
      <c r="D36" s="10">
        <v>33900</v>
      </c>
      <c r="E36" s="10">
        <v>15500</v>
      </c>
      <c r="F36">
        <v>42.5</v>
      </c>
    </row>
    <row r="37" spans="1:6" ht="17" x14ac:dyDescent="0.2">
      <c r="A37" t="s">
        <v>68</v>
      </c>
      <c r="B37" s="8" t="s">
        <v>72</v>
      </c>
      <c r="C37" t="s">
        <v>73</v>
      </c>
      <c r="D37" s="10">
        <v>56400</v>
      </c>
      <c r="E37" s="10">
        <v>28482</v>
      </c>
      <c r="F37">
        <v>49.5</v>
      </c>
    </row>
    <row r="38" spans="1:6" ht="17" x14ac:dyDescent="0.2">
      <c r="A38" t="s">
        <v>68</v>
      </c>
      <c r="B38" s="8" t="s">
        <v>74</v>
      </c>
      <c r="C38" t="s">
        <v>75</v>
      </c>
      <c r="D38" s="10">
        <v>32450</v>
      </c>
      <c r="E38" s="10">
        <v>18650</v>
      </c>
      <c r="F38">
        <v>42.5</v>
      </c>
    </row>
    <row r="39" spans="1:6" ht="17" x14ac:dyDescent="0.2">
      <c r="A39" t="s">
        <v>68</v>
      </c>
      <c r="B39" s="8" t="s">
        <v>76</v>
      </c>
      <c r="C39" t="s">
        <v>77</v>
      </c>
      <c r="D39" s="10">
        <v>43301</v>
      </c>
      <c r="E39" s="10">
        <v>22516</v>
      </c>
      <c r="F39">
        <v>48</v>
      </c>
    </row>
    <row r="40" spans="1:6" ht="17" x14ac:dyDescent="0.2">
      <c r="A40" t="s">
        <v>68</v>
      </c>
      <c r="B40" s="8" t="s">
        <v>78</v>
      </c>
      <c r="C40" t="s">
        <v>79</v>
      </c>
      <c r="D40" s="10">
        <v>34490</v>
      </c>
      <c r="E40" s="10">
        <v>19142</v>
      </c>
      <c r="F40">
        <v>44.5</v>
      </c>
    </row>
    <row r="41" spans="1:6" ht="17" x14ac:dyDescent="0.2">
      <c r="A41" t="s">
        <v>80</v>
      </c>
      <c r="B41" s="8" t="s">
        <v>33</v>
      </c>
      <c r="C41" t="s">
        <v>81</v>
      </c>
      <c r="D41" s="10">
        <v>36800</v>
      </c>
      <c r="E41" s="10">
        <v>16192</v>
      </c>
      <c r="F41">
        <v>56</v>
      </c>
    </row>
    <row r="42" spans="1:6" ht="17" x14ac:dyDescent="0.2">
      <c r="B42" s="8" t="s">
        <v>82</v>
      </c>
      <c r="C42" t="s">
        <v>83</v>
      </c>
      <c r="D42" s="10">
        <v>18379</v>
      </c>
      <c r="E42" s="3">
        <v>10017</v>
      </c>
      <c r="F42">
        <v>45.5</v>
      </c>
    </row>
    <row r="43" spans="1:6" ht="17" x14ac:dyDescent="0.2">
      <c r="B43" s="8" t="s">
        <v>99</v>
      </c>
      <c r="C43" t="s">
        <v>100</v>
      </c>
      <c r="D43" s="10">
        <v>27954</v>
      </c>
      <c r="E43" s="10">
        <v>12719</v>
      </c>
      <c r="F43">
        <v>54.5</v>
      </c>
    </row>
    <row r="44" spans="1:6" ht="17" x14ac:dyDescent="0.2">
      <c r="B44" s="8" t="s">
        <v>101</v>
      </c>
      <c r="C44" t="s">
        <v>102</v>
      </c>
      <c r="D44" s="10">
        <v>20300</v>
      </c>
      <c r="E44" s="10">
        <v>22256</v>
      </c>
      <c r="F44">
        <v>44.5</v>
      </c>
    </row>
    <row r="45" spans="1:6" ht="17" x14ac:dyDescent="0.2">
      <c r="B45" s="8" t="s">
        <v>103</v>
      </c>
      <c r="C45" t="s">
        <v>104</v>
      </c>
      <c r="D45" s="10">
        <v>37650</v>
      </c>
      <c r="E45" s="10">
        <v>17319</v>
      </c>
      <c r="F45">
        <v>54</v>
      </c>
    </row>
    <row r="46" spans="1:6" ht="17" x14ac:dyDescent="0.2">
      <c r="B46" s="8" t="s">
        <v>105</v>
      </c>
      <c r="C46" t="s">
        <v>106</v>
      </c>
      <c r="D46" s="10">
        <v>21700</v>
      </c>
      <c r="E46" s="10">
        <v>11393</v>
      </c>
      <c r="F46">
        <v>47.5</v>
      </c>
    </row>
    <row r="47" spans="1:6" ht="17" x14ac:dyDescent="0.2">
      <c r="B47" s="8" t="s">
        <v>107</v>
      </c>
      <c r="C47" t="s">
        <v>108</v>
      </c>
      <c r="D47" s="10">
        <v>22810</v>
      </c>
      <c r="E47" s="10">
        <v>11519</v>
      </c>
      <c r="F47">
        <v>49.5</v>
      </c>
    </row>
    <row r="48" spans="1:6" ht="17" x14ac:dyDescent="0.2">
      <c r="A48" t="s">
        <v>109</v>
      </c>
      <c r="B48" s="8" t="s">
        <v>110</v>
      </c>
      <c r="C48" t="s">
        <v>111</v>
      </c>
      <c r="D48" s="10">
        <v>87579</v>
      </c>
      <c r="E48" s="10">
        <v>43352</v>
      </c>
      <c r="F48">
        <v>50.5</v>
      </c>
    </row>
    <row r="49" spans="1:6" ht="17" x14ac:dyDescent="0.2">
      <c r="B49" s="8" t="s">
        <v>112</v>
      </c>
      <c r="C49" t="s">
        <v>113</v>
      </c>
      <c r="D49" s="10">
        <v>81330</v>
      </c>
      <c r="E49" s="10">
        <v>41072</v>
      </c>
      <c r="F49">
        <v>49.5</v>
      </c>
    </row>
    <row r="50" spans="1:6" ht="17" x14ac:dyDescent="0.2">
      <c r="B50" s="8" t="s">
        <v>114</v>
      </c>
      <c r="C50" t="s">
        <v>115</v>
      </c>
      <c r="D50" s="10">
        <v>36900</v>
      </c>
      <c r="E50" s="10">
        <v>20111</v>
      </c>
      <c r="F50">
        <v>45.5</v>
      </c>
    </row>
    <row r="51" spans="1:6" ht="17" x14ac:dyDescent="0.2">
      <c r="B51" s="8" t="s">
        <v>33</v>
      </c>
      <c r="C51" t="s">
        <v>116</v>
      </c>
      <c r="D51" s="10">
        <v>76000</v>
      </c>
      <c r="E51" s="10">
        <v>39520</v>
      </c>
      <c r="F51">
        <v>48</v>
      </c>
    </row>
    <row r="52" spans="1:6" ht="17" x14ac:dyDescent="0.2">
      <c r="B52" s="8" t="s">
        <v>78</v>
      </c>
      <c r="C52" t="s">
        <v>117</v>
      </c>
      <c r="D52" s="10">
        <v>38800</v>
      </c>
      <c r="E52" s="10">
        <v>29748</v>
      </c>
      <c r="F52">
        <v>46.5</v>
      </c>
    </row>
    <row r="53" spans="1:6" ht="17" x14ac:dyDescent="0.2">
      <c r="A53" t="s">
        <v>118</v>
      </c>
      <c r="B53" s="8" t="s">
        <v>119</v>
      </c>
      <c r="C53" t="s">
        <v>120</v>
      </c>
      <c r="D53" s="10">
        <v>11260</v>
      </c>
      <c r="E53" s="10">
        <v>53236</v>
      </c>
      <c r="F53">
        <v>53.5</v>
      </c>
    </row>
    <row r="54" spans="1:6" ht="17" x14ac:dyDescent="0.2">
      <c r="B54" s="8" t="s">
        <v>7</v>
      </c>
      <c r="C54" t="s">
        <v>121</v>
      </c>
      <c r="D54" s="3">
        <v>18100</v>
      </c>
      <c r="E54" s="10">
        <v>8799</v>
      </c>
      <c r="F54">
        <v>51.5</v>
      </c>
    </row>
    <row r="55" spans="1:6" ht="17" x14ac:dyDescent="0.2">
      <c r="B55" s="8" t="s">
        <v>18</v>
      </c>
      <c r="C55" t="s">
        <v>122</v>
      </c>
      <c r="D55" s="10">
        <v>15550</v>
      </c>
      <c r="E55" s="10">
        <v>7773</v>
      </c>
      <c r="F55">
        <v>50.5</v>
      </c>
    </row>
    <row r="56" spans="1:6" ht="17" x14ac:dyDescent="0.2">
      <c r="B56" s="8" t="s">
        <v>123</v>
      </c>
      <c r="C56" t="s">
        <v>124</v>
      </c>
      <c r="D56" s="10">
        <v>16390</v>
      </c>
      <c r="E56" s="10">
        <v>8523</v>
      </c>
      <c r="F56">
        <v>48.5</v>
      </c>
    </row>
    <row r="57" spans="1:6" ht="17" x14ac:dyDescent="0.2">
      <c r="B57" s="8" t="s">
        <v>125</v>
      </c>
      <c r="C57" t="s">
        <v>126</v>
      </c>
      <c r="D57" s="10">
        <v>27320</v>
      </c>
      <c r="E57" s="3">
        <v>13000</v>
      </c>
      <c r="F57">
        <v>51</v>
      </c>
    </row>
    <row r="58" spans="1:6" x14ac:dyDescent="0.2">
      <c r="A58" t="s">
        <v>127</v>
      </c>
      <c r="B58" s="16" t="s">
        <v>128</v>
      </c>
      <c r="C58" t="s">
        <v>129</v>
      </c>
      <c r="D58" s="10">
        <v>34330</v>
      </c>
      <c r="E58" s="10">
        <v>18500</v>
      </c>
      <c r="F58">
        <v>46.5</v>
      </c>
    </row>
    <row r="59" spans="1:6" ht="17" x14ac:dyDescent="0.2">
      <c r="B59" s="17" t="s">
        <v>110</v>
      </c>
      <c r="C59" t="s">
        <v>130</v>
      </c>
      <c r="D59" s="10">
        <v>138105</v>
      </c>
      <c r="E59" s="3">
        <v>62838</v>
      </c>
      <c r="F59">
        <v>54.5</v>
      </c>
    </row>
    <row r="60" spans="1:6" ht="17" x14ac:dyDescent="0.2">
      <c r="B60" s="17" t="s">
        <v>33</v>
      </c>
      <c r="C60" t="s">
        <v>131</v>
      </c>
      <c r="D60" s="10">
        <v>112600</v>
      </c>
      <c r="E60" s="10">
        <v>55174</v>
      </c>
      <c r="F60">
        <v>51.4</v>
      </c>
    </row>
    <row r="61" spans="1:6" ht="17" x14ac:dyDescent="0.2">
      <c r="B61" s="17" t="s">
        <v>132</v>
      </c>
      <c r="C61" t="s">
        <v>133</v>
      </c>
      <c r="D61" s="3">
        <v>49850</v>
      </c>
      <c r="E61" s="3">
        <v>29162</v>
      </c>
      <c r="F61">
        <v>41.5</v>
      </c>
    </row>
    <row r="62" spans="1:6" ht="17" x14ac:dyDescent="0.2">
      <c r="B62" s="17" t="s">
        <v>134</v>
      </c>
      <c r="C62" t="s">
        <v>135</v>
      </c>
      <c r="D62" s="10">
        <v>120900</v>
      </c>
      <c r="E62" s="3">
        <v>59846</v>
      </c>
      <c r="F62">
        <v>50.5</v>
      </c>
    </row>
  </sheetData>
  <mergeCells count="7">
    <mergeCell ref="H19:N19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38AB5-47C3-3046-BD2D-C799565E620F}">
  <dimension ref="B1:J59"/>
  <sheetViews>
    <sheetView tabSelected="1" workbookViewId="0">
      <selection activeCell="J11" sqref="J11"/>
    </sheetView>
  </sheetViews>
  <sheetFormatPr baseColWidth="10" defaultRowHeight="16" x14ac:dyDescent="0.2"/>
  <cols>
    <col min="2" max="2" width="21" customWidth="1"/>
    <col min="5" max="5" width="7.5" customWidth="1"/>
    <col min="6" max="6" width="13.6640625" customWidth="1"/>
    <col min="7" max="7" width="13" customWidth="1"/>
    <col min="8" max="8" width="7.6640625" style="61" customWidth="1"/>
  </cols>
  <sheetData>
    <row r="1" spans="2:10" ht="17" thickBot="1" x14ac:dyDescent="0.25">
      <c r="C1" s="59"/>
      <c r="D1" s="59"/>
    </row>
    <row r="2" spans="2:10" ht="19" x14ac:dyDescent="0.25">
      <c r="B2" s="68" t="s">
        <v>201</v>
      </c>
      <c r="C2" s="69"/>
      <c r="D2" s="69"/>
      <c r="E2" s="69"/>
      <c r="F2" s="69"/>
      <c r="G2" s="69"/>
      <c r="H2" s="70"/>
    </row>
    <row r="3" spans="2:10" ht="19" customHeight="1" x14ac:dyDescent="0.2">
      <c r="B3" s="78" t="s">
        <v>205</v>
      </c>
      <c r="C3" s="62" t="s">
        <v>202</v>
      </c>
      <c r="D3" s="62" t="s">
        <v>202</v>
      </c>
      <c r="E3" s="81" t="s">
        <v>199</v>
      </c>
      <c r="F3" s="62" t="s">
        <v>203</v>
      </c>
      <c r="G3" s="62" t="s">
        <v>203</v>
      </c>
      <c r="H3" s="80" t="s">
        <v>199</v>
      </c>
    </row>
    <row r="4" spans="2:10" x14ac:dyDescent="0.2">
      <c r="B4" s="79"/>
      <c r="C4" s="15">
        <v>2019</v>
      </c>
      <c r="D4" s="15">
        <v>2018</v>
      </c>
      <c r="E4" s="81"/>
      <c r="F4" s="15">
        <v>2019</v>
      </c>
      <c r="G4" s="15">
        <v>2018</v>
      </c>
      <c r="H4" s="80"/>
    </row>
    <row r="5" spans="2:10" x14ac:dyDescent="0.2">
      <c r="B5" s="82" t="s">
        <v>167</v>
      </c>
      <c r="C5" s="83">
        <v>260300</v>
      </c>
      <c r="D5" s="83">
        <v>263500</v>
      </c>
      <c r="E5" s="89">
        <f>(D5-C5)*100/C5</f>
        <v>1.2293507491356128</v>
      </c>
      <c r="F5" s="83">
        <v>1157841</v>
      </c>
      <c r="G5" s="83">
        <v>1217194</v>
      </c>
      <c r="H5" s="90">
        <f>(G5-F5)*100/F5</f>
        <v>5.1261788103893364</v>
      </c>
      <c r="J5" s="60"/>
    </row>
    <row r="6" spans="2:10" x14ac:dyDescent="0.2">
      <c r="B6" s="71" t="s">
        <v>166</v>
      </c>
      <c r="C6" s="64">
        <v>231588</v>
      </c>
      <c r="D6" s="65">
        <v>241527</v>
      </c>
      <c r="E6" s="66">
        <f t="shared" ref="E6:E57" si="0">(D6-C6)*100/C6</f>
        <v>4.291673143686201</v>
      </c>
      <c r="F6" s="65">
        <v>1012763</v>
      </c>
      <c r="G6" s="65">
        <v>1042177</v>
      </c>
      <c r="H6" s="72">
        <f t="shared" ref="H6:H57" si="1">(G6-F6)*100/F6</f>
        <v>2.9043320105493584</v>
      </c>
    </row>
    <row r="7" spans="2:10" x14ac:dyDescent="0.2">
      <c r="B7" s="71" t="s">
        <v>164</v>
      </c>
      <c r="C7" s="64">
        <v>222403</v>
      </c>
      <c r="D7" s="65">
        <v>231772</v>
      </c>
      <c r="E7" s="66">
        <f t="shared" si="0"/>
        <v>4.2126230311641484</v>
      </c>
      <c r="F7" s="65">
        <v>970617</v>
      </c>
      <c r="G7" s="65">
        <v>1001442</v>
      </c>
      <c r="H7" s="72">
        <f t="shared" si="1"/>
        <v>3.1758149713017594</v>
      </c>
    </row>
    <row r="8" spans="2:10" x14ac:dyDescent="0.2">
      <c r="B8" s="71" t="s">
        <v>190</v>
      </c>
      <c r="C8" s="65">
        <v>222174</v>
      </c>
      <c r="D8" s="65">
        <v>215321</v>
      </c>
      <c r="E8" s="67">
        <f t="shared" si="0"/>
        <v>-3.0845193406969313</v>
      </c>
      <c r="F8" s="65">
        <v>949756</v>
      </c>
      <c r="G8" s="65">
        <v>979710</v>
      </c>
      <c r="H8" s="72">
        <f t="shared" si="1"/>
        <v>3.1538626763084414</v>
      </c>
    </row>
    <row r="9" spans="2:10" x14ac:dyDescent="0.2">
      <c r="B9" s="71" t="s">
        <v>163</v>
      </c>
      <c r="C9" s="64">
        <v>219627</v>
      </c>
      <c r="D9" s="65">
        <v>215244</v>
      </c>
      <c r="E9" s="67">
        <f t="shared" si="0"/>
        <v>-1.9956562717698643</v>
      </c>
      <c r="F9" s="65">
        <v>894652</v>
      </c>
      <c r="G9" s="65">
        <v>917825</v>
      </c>
      <c r="H9" s="72">
        <f t="shared" si="1"/>
        <v>2.5901691383912402</v>
      </c>
    </row>
    <row r="10" spans="2:10" x14ac:dyDescent="0.2">
      <c r="B10" s="71" t="s">
        <v>161</v>
      </c>
      <c r="C10" s="64">
        <v>218702</v>
      </c>
      <c r="D10" s="65">
        <v>214294</v>
      </c>
      <c r="E10" s="67">
        <f t="shared" si="0"/>
        <v>-2.015527978710757</v>
      </c>
      <c r="F10" s="65">
        <v>890027</v>
      </c>
      <c r="G10" s="65">
        <v>913212</v>
      </c>
      <c r="H10" s="72">
        <f t="shared" si="1"/>
        <v>2.6049771523785235</v>
      </c>
    </row>
    <row r="11" spans="2:10" x14ac:dyDescent="0.2">
      <c r="B11" s="71" t="s">
        <v>78</v>
      </c>
      <c r="C11" s="65">
        <v>197637</v>
      </c>
      <c r="D11" s="65">
        <v>189930</v>
      </c>
      <c r="E11" s="67">
        <f t="shared" si="0"/>
        <v>-3.8995734604350401</v>
      </c>
      <c r="F11" s="65">
        <v>837068</v>
      </c>
      <c r="G11" s="65">
        <v>868459</v>
      </c>
      <c r="H11" s="72">
        <f t="shared" si="1"/>
        <v>3.7501134913770446</v>
      </c>
    </row>
    <row r="12" spans="2:10" x14ac:dyDescent="0.2">
      <c r="B12" s="71" t="s">
        <v>189</v>
      </c>
      <c r="C12" s="65">
        <v>197637</v>
      </c>
      <c r="D12" s="65">
        <v>189930</v>
      </c>
      <c r="E12" s="67">
        <f t="shared" si="0"/>
        <v>-3.8995734604350401</v>
      </c>
      <c r="F12" s="65">
        <v>837068</v>
      </c>
      <c r="G12" s="65">
        <v>868460</v>
      </c>
      <c r="H12" s="72">
        <f t="shared" si="1"/>
        <v>3.75023295598446</v>
      </c>
    </row>
    <row r="13" spans="2:10" x14ac:dyDescent="0.2">
      <c r="B13" s="71" t="s">
        <v>186</v>
      </c>
      <c r="C13" s="64">
        <v>141733</v>
      </c>
      <c r="D13" s="65">
        <v>144248</v>
      </c>
      <c r="E13" s="66">
        <f t="shared" si="0"/>
        <v>1.7744632513246739</v>
      </c>
      <c r="F13" s="65">
        <v>652312</v>
      </c>
      <c r="G13" s="65">
        <v>691777</v>
      </c>
      <c r="H13" s="72">
        <f t="shared" si="1"/>
        <v>6.0500190093084294</v>
      </c>
    </row>
    <row r="14" spans="2:10" x14ac:dyDescent="0.2">
      <c r="B14" s="71" t="s">
        <v>170</v>
      </c>
      <c r="C14" s="64">
        <v>145532</v>
      </c>
      <c r="D14" s="65">
        <v>153069</v>
      </c>
      <c r="E14" s="66">
        <f t="shared" si="0"/>
        <v>5.17892971992414</v>
      </c>
      <c r="F14" s="65">
        <v>641094</v>
      </c>
      <c r="G14" s="65">
        <v>641261</v>
      </c>
      <c r="H14" s="72">
        <f t="shared" si="1"/>
        <v>2.6049222110954087E-2</v>
      </c>
    </row>
    <row r="15" spans="2:10" x14ac:dyDescent="0.2">
      <c r="B15" s="82" t="s">
        <v>185</v>
      </c>
      <c r="C15" s="83">
        <v>131983</v>
      </c>
      <c r="D15" s="84">
        <v>131832</v>
      </c>
      <c r="E15" s="85">
        <f t="shared" si="0"/>
        <v>-0.11440867384435874</v>
      </c>
      <c r="F15" s="84">
        <v>593532</v>
      </c>
      <c r="G15" s="84">
        <v>635599</v>
      </c>
      <c r="H15" s="86">
        <f t="shared" si="1"/>
        <v>7.0875706785817778</v>
      </c>
    </row>
    <row r="16" spans="2:10" x14ac:dyDescent="0.2">
      <c r="B16" s="71" t="s">
        <v>169</v>
      </c>
      <c r="C16" s="64">
        <v>131985</v>
      </c>
      <c r="D16" s="65">
        <v>140250</v>
      </c>
      <c r="E16" s="66">
        <f t="shared" si="0"/>
        <v>6.2620752358222527</v>
      </c>
      <c r="F16" s="65">
        <v>579475</v>
      </c>
      <c r="G16" s="65">
        <v>583140</v>
      </c>
      <c r="H16" s="72">
        <f t="shared" si="1"/>
        <v>0.63246904525648218</v>
      </c>
    </row>
    <row r="17" spans="2:8" x14ac:dyDescent="0.2">
      <c r="B17" s="71" t="s">
        <v>128</v>
      </c>
      <c r="C17" s="64">
        <v>121570</v>
      </c>
      <c r="D17" s="65">
        <v>120207</v>
      </c>
      <c r="E17" s="67">
        <f t="shared" si="0"/>
        <v>-1.1211647610430204</v>
      </c>
      <c r="F17" s="65">
        <v>540313</v>
      </c>
      <c r="G17" s="65">
        <v>574127</v>
      </c>
      <c r="H17" s="72">
        <f t="shared" si="1"/>
        <v>6.2582243995609952</v>
      </c>
    </row>
    <row r="18" spans="2:8" x14ac:dyDescent="0.2">
      <c r="B18" s="71" t="s">
        <v>175</v>
      </c>
      <c r="C18" s="64">
        <v>128496</v>
      </c>
      <c r="D18" s="65">
        <v>125518</v>
      </c>
      <c r="E18" s="67">
        <f t="shared" si="0"/>
        <v>-2.3175818702527704</v>
      </c>
      <c r="F18" s="65">
        <v>525289</v>
      </c>
      <c r="G18" s="65">
        <v>507988</v>
      </c>
      <c r="H18" s="73">
        <f t="shared" si="1"/>
        <v>-3.2936155145072523</v>
      </c>
    </row>
    <row r="19" spans="2:8" x14ac:dyDescent="0.2">
      <c r="B19" s="71" t="s">
        <v>160</v>
      </c>
      <c r="C19" s="64">
        <v>90326</v>
      </c>
      <c r="D19" s="65">
        <v>97287</v>
      </c>
      <c r="E19" s="66">
        <f t="shared" si="0"/>
        <v>7.706529681376348</v>
      </c>
      <c r="F19" s="65">
        <v>379455</v>
      </c>
      <c r="G19" s="65">
        <v>408033</v>
      </c>
      <c r="H19" s="72">
        <f t="shared" si="1"/>
        <v>7.5313278254338458</v>
      </c>
    </row>
    <row r="20" spans="2:8" x14ac:dyDescent="0.2">
      <c r="B20" s="71" t="s">
        <v>187</v>
      </c>
      <c r="C20" s="64">
        <v>63972</v>
      </c>
      <c r="D20" s="65">
        <v>60146</v>
      </c>
      <c r="E20" s="67">
        <f t="shared" si="0"/>
        <v>-5.9807415744388166</v>
      </c>
      <c r="F20" s="65">
        <v>278014</v>
      </c>
      <c r="G20" s="65">
        <v>263019</v>
      </c>
      <c r="H20" s="73">
        <f t="shared" si="1"/>
        <v>-5.3936132712741083</v>
      </c>
    </row>
    <row r="21" spans="2:8" x14ac:dyDescent="0.2">
      <c r="B21" s="71" t="s">
        <v>173</v>
      </c>
      <c r="C21" s="64">
        <v>68434</v>
      </c>
      <c r="D21" s="65">
        <v>66056</v>
      </c>
      <c r="E21" s="67">
        <f t="shared" si="0"/>
        <v>-3.474880907151416</v>
      </c>
      <c r="F21" s="65">
        <v>277246</v>
      </c>
      <c r="G21" s="65">
        <v>270996</v>
      </c>
      <c r="H21" s="73">
        <f t="shared" si="1"/>
        <v>-2.2543156619031475</v>
      </c>
    </row>
    <row r="22" spans="2:8" x14ac:dyDescent="0.2">
      <c r="B22" s="71" t="s">
        <v>172</v>
      </c>
      <c r="C22" s="64">
        <v>66121</v>
      </c>
      <c r="D22" s="65">
        <v>64980</v>
      </c>
      <c r="E22" s="67">
        <f t="shared" si="0"/>
        <v>-1.725624234358222</v>
      </c>
      <c r="F22" s="65">
        <v>269126</v>
      </c>
      <c r="G22" s="65">
        <v>264530</v>
      </c>
      <c r="H22" s="73">
        <f t="shared" si="1"/>
        <v>-1.7077502731062773</v>
      </c>
    </row>
    <row r="23" spans="2:8" x14ac:dyDescent="0.2">
      <c r="B23" s="71" t="s">
        <v>195</v>
      </c>
      <c r="C23" s="65">
        <v>60005</v>
      </c>
      <c r="D23" s="65">
        <v>55821</v>
      </c>
      <c r="E23" s="67">
        <f t="shared" si="0"/>
        <v>-6.9727522706441132</v>
      </c>
      <c r="F23" s="65">
        <v>261971</v>
      </c>
      <c r="G23" s="65">
        <v>258399</v>
      </c>
      <c r="H23" s="73">
        <f t="shared" si="1"/>
        <v>-1.3635097014555047</v>
      </c>
    </row>
    <row r="24" spans="2:8" x14ac:dyDescent="0.2">
      <c r="B24" s="71" t="s">
        <v>159</v>
      </c>
      <c r="C24" s="64">
        <v>67117</v>
      </c>
      <c r="D24" s="65">
        <v>51884</v>
      </c>
      <c r="E24" s="67">
        <f t="shared" si="0"/>
        <v>-22.696187255091854</v>
      </c>
      <c r="F24" s="65">
        <v>257941</v>
      </c>
      <c r="G24" s="65">
        <v>208612</v>
      </c>
      <c r="H24" s="73">
        <f t="shared" si="1"/>
        <v>-19.124140791886518</v>
      </c>
    </row>
    <row r="25" spans="2:8" x14ac:dyDescent="0.2">
      <c r="B25" s="82" t="s">
        <v>174</v>
      </c>
      <c r="C25" s="83">
        <v>60062</v>
      </c>
      <c r="D25" s="84">
        <v>59462</v>
      </c>
      <c r="E25" s="85">
        <f t="shared" si="0"/>
        <v>-0.998967733342213</v>
      </c>
      <c r="F25" s="84">
        <v>248043</v>
      </c>
      <c r="G25" s="84">
        <v>236992</v>
      </c>
      <c r="H25" s="87">
        <f t="shared" si="1"/>
        <v>-4.4552758997431896</v>
      </c>
    </row>
    <row r="26" spans="2:8" x14ac:dyDescent="0.2">
      <c r="B26" s="71" t="s">
        <v>158</v>
      </c>
      <c r="C26" s="64">
        <v>47759</v>
      </c>
      <c r="D26" s="65">
        <v>46581</v>
      </c>
      <c r="E26" s="67">
        <f t="shared" si="0"/>
        <v>-2.4665508071777049</v>
      </c>
      <c r="F26" s="65">
        <v>189538</v>
      </c>
      <c r="G26" s="65">
        <v>204546</v>
      </c>
      <c r="H26" s="72">
        <f t="shared" si="1"/>
        <v>7.918201099515664</v>
      </c>
    </row>
    <row r="27" spans="2:8" x14ac:dyDescent="0.2">
      <c r="B27" s="71" t="s">
        <v>194</v>
      </c>
      <c r="C27" s="65">
        <v>35702</v>
      </c>
      <c r="D27" s="65">
        <v>31211</v>
      </c>
      <c r="E27" s="67">
        <f t="shared" si="0"/>
        <v>-12.579127219763599</v>
      </c>
      <c r="F27" s="65">
        <v>152883</v>
      </c>
      <c r="G27" s="65">
        <v>143957</v>
      </c>
      <c r="H27" s="73">
        <f t="shared" si="1"/>
        <v>-5.8384516264071218</v>
      </c>
    </row>
    <row r="28" spans="2:8" x14ac:dyDescent="0.2">
      <c r="B28" s="71" t="s">
        <v>155</v>
      </c>
      <c r="C28" s="64">
        <v>30041</v>
      </c>
      <c r="D28" s="65">
        <v>30996</v>
      </c>
      <c r="E28" s="66">
        <f t="shared" si="0"/>
        <v>3.178988715422256</v>
      </c>
      <c r="F28" s="65">
        <v>139711</v>
      </c>
      <c r="G28" s="65">
        <v>143008</v>
      </c>
      <c r="H28" s="72">
        <f t="shared" si="1"/>
        <v>2.3598714489195554</v>
      </c>
    </row>
    <row r="29" spans="2:8" x14ac:dyDescent="0.2">
      <c r="B29" s="71" t="s">
        <v>182</v>
      </c>
      <c r="C29" s="64">
        <v>30048</v>
      </c>
      <c r="D29" s="65">
        <v>30187</v>
      </c>
      <c r="E29" s="66">
        <f t="shared" si="0"/>
        <v>0.46259318423855167</v>
      </c>
      <c r="F29" s="65">
        <v>134642</v>
      </c>
      <c r="G29" s="65">
        <v>147283</v>
      </c>
      <c r="H29" s="72">
        <f t="shared" si="1"/>
        <v>9.3886008823398353</v>
      </c>
    </row>
    <row r="30" spans="2:8" x14ac:dyDescent="0.2">
      <c r="B30" s="71" t="s">
        <v>134</v>
      </c>
      <c r="C30" s="64">
        <v>29942</v>
      </c>
      <c r="D30" s="65">
        <v>30077</v>
      </c>
      <c r="E30" s="66">
        <f t="shared" si="0"/>
        <v>0.45087168525816579</v>
      </c>
      <c r="F30" s="65">
        <v>134220</v>
      </c>
      <c r="G30" s="65">
        <v>146759</v>
      </c>
      <c r="H30" s="72">
        <f t="shared" si="1"/>
        <v>9.3421248696170469</v>
      </c>
    </row>
    <row r="31" spans="2:8" x14ac:dyDescent="0.2">
      <c r="B31" s="71" t="s">
        <v>33</v>
      </c>
      <c r="C31" s="64">
        <v>27109</v>
      </c>
      <c r="D31" s="65">
        <v>26662</v>
      </c>
      <c r="E31" s="67">
        <f t="shared" si="0"/>
        <v>-1.648898889667638</v>
      </c>
      <c r="F31" s="65">
        <v>124813</v>
      </c>
      <c r="G31" s="65">
        <v>123979</v>
      </c>
      <c r="H31" s="73">
        <f t="shared" si="1"/>
        <v>-0.6681996266414556</v>
      </c>
    </row>
    <row r="32" spans="2:8" x14ac:dyDescent="0.2">
      <c r="B32" s="71" t="s">
        <v>179</v>
      </c>
      <c r="C32" s="64">
        <v>25192</v>
      </c>
      <c r="D32" s="65">
        <v>29980</v>
      </c>
      <c r="E32" s="66">
        <f t="shared" si="0"/>
        <v>19.006033661479837</v>
      </c>
      <c r="F32" s="65">
        <v>115727</v>
      </c>
      <c r="G32" s="65">
        <v>137031</v>
      </c>
      <c r="H32" s="72">
        <f t="shared" si="1"/>
        <v>18.408841497662603</v>
      </c>
    </row>
    <row r="33" spans="2:8" x14ac:dyDescent="0.2">
      <c r="B33" s="71" t="s">
        <v>41</v>
      </c>
      <c r="C33" s="64">
        <v>24537</v>
      </c>
      <c r="D33" s="65">
        <v>25391</v>
      </c>
      <c r="E33" s="66">
        <f t="shared" si="0"/>
        <v>3.4804580837103152</v>
      </c>
      <c r="F33" s="65">
        <v>112688</v>
      </c>
      <c r="G33" s="65">
        <v>111250</v>
      </c>
      <c r="H33" s="73">
        <f t="shared" si="1"/>
        <v>-1.2760897344881443</v>
      </c>
    </row>
    <row r="34" spans="2:8" x14ac:dyDescent="0.2">
      <c r="B34" s="71" t="s">
        <v>16</v>
      </c>
      <c r="C34" s="65">
        <v>18892</v>
      </c>
      <c r="D34" s="65">
        <v>19315</v>
      </c>
      <c r="E34" s="66">
        <f t="shared" si="0"/>
        <v>2.2390429811560448</v>
      </c>
      <c r="F34" s="65">
        <v>82031</v>
      </c>
      <c r="G34" s="65">
        <v>88471</v>
      </c>
      <c r="H34" s="72">
        <f t="shared" si="1"/>
        <v>7.8506905925808539</v>
      </c>
    </row>
    <row r="35" spans="2:8" x14ac:dyDescent="0.2">
      <c r="B35" s="82" t="s">
        <v>168</v>
      </c>
      <c r="C35" s="83">
        <v>13547</v>
      </c>
      <c r="D35" s="84">
        <v>12819</v>
      </c>
      <c r="E35" s="85">
        <f t="shared" si="0"/>
        <v>-5.3738835166457521</v>
      </c>
      <c r="F35" s="84">
        <v>61619</v>
      </c>
      <c r="G35" s="84">
        <v>58121</v>
      </c>
      <c r="H35" s="87">
        <f t="shared" si="1"/>
        <v>-5.6768204612213768</v>
      </c>
    </row>
    <row r="36" spans="2:8" x14ac:dyDescent="0.2">
      <c r="B36" s="71" t="s">
        <v>183</v>
      </c>
      <c r="C36" s="64">
        <v>9750</v>
      </c>
      <c r="D36" s="65">
        <v>12416</v>
      </c>
      <c r="E36" s="66">
        <f t="shared" si="0"/>
        <v>27.343589743589742</v>
      </c>
      <c r="F36" s="65">
        <v>58780</v>
      </c>
      <c r="G36" s="65">
        <v>56178</v>
      </c>
      <c r="H36" s="73">
        <f t="shared" si="1"/>
        <v>-4.4266757400476351</v>
      </c>
    </row>
    <row r="37" spans="2:8" x14ac:dyDescent="0.2">
      <c r="B37" s="71" t="s">
        <v>178</v>
      </c>
      <c r="C37" s="64">
        <v>9358</v>
      </c>
      <c r="D37" s="65">
        <v>9469</v>
      </c>
      <c r="E37" s="66">
        <f t="shared" si="0"/>
        <v>1.1861508869416542</v>
      </c>
      <c r="F37" s="65">
        <v>53920</v>
      </c>
      <c r="G37" s="65">
        <v>50231</v>
      </c>
      <c r="H37" s="73">
        <f t="shared" si="1"/>
        <v>-6.8416172106824922</v>
      </c>
    </row>
    <row r="38" spans="2:8" x14ac:dyDescent="0.2">
      <c r="B38" s="71" t="s">
        <v>184</v>
      </c>
      <c r="C38" s="64">
        <v>10413</v>
      </c>
      <c r="D38" s="65">
        <v>11625</v>
      </c>
      <c r="E38" s="66">
        <f t="shared" si="0"/>
        <v>11.63929703255546</v>
      </c>
      <c r="F38" s="65">
        <v>53219</v>
      </c>
      <c r="G38" s="65">
        <v>61472</v>
      </c>
      <c r="H38" s="72">
        <f t="shared" si="1"/>
        <v>15.507619459215693</v>
      </c>
    </row>
    <row r="39" spans="2:8" x14ac:dyDescent="0.2">
      <c r="B39" s="71" t="s">
        <v>157</v>
      </c>
      <c r="C39" s="64">
        <v>10903</v>
      </c>
      <c r="D39" s="65">
        <v>14724</v>
      </c>
      <c r="E39" s="66">
        <f t="shared" si="0"/>
        <v>35.045400348527927</v>
      </c>
      <c r="F39" s="65">
        <v>51481</v>
      </c>
      <c r="G39" s="65">
        <v>75146</v>
      </c>
      <c r="H39" s="72">
        <f t="shared" si="1"/>
        <v>45.968415531943826</v>
      </c>
    </row>
    <row r="40" spans="2:8" x14ac:dyDescent="0.2">
      <c r="B40" s="71" t="s">
        <v>188</v>
      </c>
      <c r="C40" s="63">
        <v>9000</v>
      </c>
      <c r="D40" s="65">
        <v>7700</v>
      </c>
      <c r="E40" s="67">
        <f t="shared" si="0"/>
        <v>-14.444444444444445</v>
      </c>
      <c r="F40" s="24">
        <v>45000</v>
      </c>
      <c r="G40" s="65">
        <v>38500</v>
      </c>
      <c r="H40" s="73">
        <f t="shared" si="1"/>
        <v>-14.444444444444445</v>
      </c>
    </row>
    <row r="41" spans="2:8" x14ac:dyDescent="0.2">
      <c r="B41" s="71" t="s">
        <v>165</v>
      </c>
      <c r="C41" s="64">
        <v>9185</v>
      </c>
      <c r="D41" s="65">
        <v>9755</v>
      </c>
      <c r="E41" s="66">
        <f t="shared" si="0"/>
        <v>6.2057702776265646</v>
      </c>
      <c r="F41" s="65">
        <v>42146</v>
      </c>
      <c r="G41" s="65">
        <v>40735</v>
      </c>
      <c r="H41" s="73">
        <f t="shared" si="1"/>
        <v>-3.3478859203720401</v>
      </c>
    </row>
    <row r="42" spans="2:8" x14ac:dyDescent="0.2">
      <c r="B42" s="71" t="s">
        <v>196</v>
      </c>
      <c r="C42" s="65">
        <v>9761</v>
      </c>
      <c r="D42" s="65">
        <v>9338</v>
      </c>
      <c r="E42" s="67">
        <f t="shared" si="0"/>
        <v>-4.3335723798791106</v>
      </c>
      <c r="F42" s="65">
        <v>40186</v>
      </c>
      <c r="G42" s="65">
        <v>37754</v>
      </c>
      <c r="H42" s="73">
        <f t="shared" si="1"/>
        <v>-6.0518588563181206</v>
      </c>
    </row>
    <row r="43" spans="2:8" x14ac:dyDescent="0.2">
      <c r="B43" s="71" t="s">
        <v>177</v>
      </c>
      <c r="C43" s="64">
        <v>7337</v>
      </c>
      <c r="D43" s="65">
        <v>7103</v>
      </c>
      <c r="E43" s="67">
        <f t="shared" si="0"/>
        <v>-3.1893144336922448</v>
      </c>
      <c r="F43" s="65">
        <v>39530</v>
      </c>
      <c r="G43" s="65">
        <v>37797</v>
      </c>
      <c r="H43" s="73">
        <f t="shared" si="1"/>
        <v>-4.3840121426764487</v>
      </c>
    </row>
    <row r="44" spans="2:8" x14ac:dyDescent="0.2">
      <c r="B44" s="71" t="s">
        <v>193</v>
      </c>
      <c r="C44" s="65">
        <v>5010</v>
      </c>
      <c r="D44" s="65">
        <v>5005</v>
      </c>
      <c r="E44" s="66">
        <f t="shared" si="0"/>
        <v>-9.9800399201596807E-2</v>
      </c>
      <c r="F44" s="65">
        <v>25052</v>
      </c>
      <c r="G44" s="65">
        <v>24529</v>
      </c>
      <c r="H44" s="73">
        <f t="shared" si="1"/>
        <v>-2.0876576720421522</v>
      </c>
    </row>
    <row r="45" spans="2:8" x14ac:dyDescent="0.2">
      <c r="B45" s="82" t="s">
        <v>176</v>
      </c>
      <c r="C45" s="83">
        <v>2021</v>
      </c>
      <c r="D45" s="84">
        <v>2366</v>
      </c>
      <c r="E45" s="88">
        <f t="shared" si="0"/>
        <v>17.070757050964868</v>
      </c>
      <c r="F45" s="84">
        <v>14390</v>
      </c>
      <c r="G45" s="84">
        <v>12434</v>
      </c>
      <c r="H45" s="87">
        <f t="shared" si="1"/>
        <v>-13.59277275886032</v>
      </c>
    </row>
    <row r="46" spans="2:8" x14ac:dyDescent="0.2">
      <c r="B46" s="71" t="s">
        <v>20</v>
      </c>
      <c r="C46" s="64">
        <v>2822</v>
      </c>
      <c r="D46" s="65">
        <v>4226</v>
      </c>
      <c r="E46" s="66">
        <f t="shared" si="0"/>
        <v>49.751948972360026</v>
      </c>
      <c r="F46" s="65">
        <v>14348</v>
      </c>
      <c r="G46" s="65">
        <v>18490</v>
      </c>
      <c r="H46" s="72">
        <f t="shared" si="1"/>
        <v>28.868134931697799</v>
      </c>
    </row>
    <row r="47" spans="2:8" x14ac:dyDescent="0.2">
      <c r="B47" s="71" t="s">
        <v>171</v>
      </c>
      <c r="C47" s="64">
        <v>2313</v>
      </c>
      <c r="D47" s="65">
        <v>1076</v>
      </c>
      <c r="E47" s="67">
        <f t="shared" si="0"/>
        <v>-53.480328577604844</v>
      </c>
      <c r="F47" s="65">
        <v>8120</v>
      </c>
      <c r="G47" s="65">
        <v>6466</v>
      </c>
      <c r="H47" s="73">
        <f t="shared" si="1"/>
        <v>-20.369458128078819</v>
      </c>
    </row>
    <row r="48" spans="2:8" x14ac:dyDescent="0.2">
      <c r="B48" s="71" t="s">
        <v>156</v>
      </c>
      <c r="C48" s="64">
        <v>1572</v>
      </c>
      <c r="D48" s="65">
        <v>2377</v>
      </c>
      <c r="E48" s="66">
        <f t="shared" si="0"/>
        <v>51.208651399491096</v>
      </c>
      <c r="F48" s="65">
        <v>7442</v>
      </c>
      <c r="G48" s="65">
        <v>10016</v>
      </c>
      <c r="H48" s="72">
        <f t="shared" si="1"/>
        <v>34.587476484815909</v>
      </c>
    </row>
    <row r="49" spans="2:8" x14ac:dyDescent="0.2">
      <c r="B49" s="71" t="s">
        <v>162</v>
      </c>
      <c r="C49" s="63">
        <v>925</v>
      </c>
      <c r="D49" s="24">
        <v>950</v>
      </c>
      <c r="E49" s="66">
        <f t="shared" si="0"/>
        <v>2.7027027027027026</v>
      </c>
      <c r="F49" s="65">
        <v>4625</v>
      </c>
      <c r="G49" s="65">
        <v>4613</v>
      </c>
      <c r="H49" s="73">
        <f t="shared" si="1"/>
        <v>-0.25945945945945947</v>
      </c>
    </row>
    <row r="50" spans="2:8" x14ac:dyDescent="0.2">
      <c r="B50" s="71" t="s">
        <v>11</v>
      </c>
      <c r="C50" s="64">
        <v>1025</v>
      </c>
      <c r="D50" s="65">
        <v>1441</v>
      </c>
      <c r="E50" s="66">
        <f t="shared" si="0"/>
        <v>40.585365853658537</v>
      </c>
      <c r="F50" s="65">
        <v>4170</v>
      </c>
      <c r="G50" s="65">
        <v>6859</v>
      </c>
      <c r="H50" s="72">
        <f t="shared" si="1"/>
        <v>64.484412470023983</v>
      </c>
    </row>
    <row r="51" spans="2:8" x14ac:dyDescent="0.2">
      <c r="B51" s="71" t="s">
        <v>197</v>
      </c>
      <c r="C51" s="24">
        <v>328</v>
      </c>
      <c r="D51" s="24">
        <v>321</v>
      </c>
      <c r="E51" s="67">
        <f t="shared" si="0"/>
        <v>-2.1341463414634148</v>
      </c>
      <c r="F51" s="65">
        <v>1640</v>
      </c>
      <c r="G51" s="65">
        <v>1605</v>
      </c>
      <c r="H51" s="73">
        <f t="shared" si="1"/>
        <v>-2.1341463414634148</v>
      </c>
    </row>
    <row r="52" spans="2:8" x14ac:dyDescent="0.2">
      <c r="B52" s="71" t="s">
        <v>192</v>
      </c>
      <c r="C52" s="24">
        <v>232</v>
      </c>
      <c r="D52" s="24">
        <v>125</v>
      </c>
      <c r="E52" s="67">
        <f t="shared" si="0"/>
        <v>-46.120689655172413</v>
      </c>
      <c r="F52" s="65">
        <v>1160</v>
      </c>
      <c r="G52" s="24">
        <v>625</v>
      </c>
      <c r="H52" s="73">
        <f t="shared" si="1"/>
        <v>-46.120689655172413</v>
      </c>
    </row>
    <row r="53" spans="2:8" x14ac:dyDescent="0.2">
      <c r="B53" s="71" t="s">
        <v>180</v>
      </c>
      <c r="C53" s="63">
        <v>180</v>
      </c>
      <c r="D53" s="24">
        <v>119</v>
      </c>
      <c r="E53" s="67">
        <f t="shared" si="0"/>
        <v>-33.888888888888886</v>
      </c>
      <c r="F53" s="65">
        <v>1026</v>
      </c>
      <c r="G53" s="24">
        <v>564</v>
      </c>
      <c r="H53" s="73">
        <f t="shared" si="1"/>
        <v>-45.029239766081872</v>
      </c>
    </row>
    <row r="54" spans="2:8" x14ac:dyDescent="0.2">
      <c r="B54" s="71" t="s">
        <v>191</v>
      </c>
      <c r="C54" s="24">
        <v>169</v>
      </c>
      <c r="D54" s="24">
        <v>165</v>
      </c>
      <c r="E54" s="67">
        <f t="shared" si="0"/>
        <v>-2.3668639053254439</v>
      </c>
      <c r="F54" s="24">
        <v>845</v>
      </c>
      <c r="G54" s="24">
        <v>817</v>
      </c>
      <c r="H54" s="73">
        <f t="shared" si="1"/>
        <v>-3.3136094674556213</v>
      </c>
    </row>
    <row r="55" spans="2:8" x14ac:dyDescent="0.2">
      <c r="B55" s="71" t="s">
        <v>154</v>
      </c>
      <c r="C55" s="63">
        <v>110</v>
      </c>
      <c r="D55" s="24">
        <v>108</v>
      </c>
      <c r="E55" s="67">
        <f t="shared" si="0"/>
        <v>-1.8181818181818181</v>
      </c>
      <c r="F55" s="24">
        <v>550</v>
      </c>
      <c r="G55" s="24">
        <v>539</v>
      </c>
      <c r="H55" s="73">
        <f t="shared" si="1"/>
        <v>-2</v>
      </c>
    </row>
    <row r="56" spans="2:8" x14ac:dyDescent="0.2">
      <c r="B56" s="71" t="s">
        <v>181</v>
      </c>
      <c r="C56" s="63">
        <v>106</v>
      </c>
      <c r="D56" s="24">
        <v>110</v>
      </c>
      <c r="E56" s="66">
        <f t="shared" si="0"/>
        <v>3.7735849056603774</v>
      </c>
      <c r="F56" s="24">
        <v>422</v>
      </c>
      <c r="G56" s="24">
        <v>524</v>
      </c>
      <c r="H56" s="72">
        <f t="shared" si="1"/>
        <v>24.170616113744074</v>
      </c>
    </row>
    <row r="57" spans="2:8" ht="17" thickBot="1" x14ac:dyDescent="0.25">
      <c r="B57" s="74" t="s">
        <v>204</v>
      </c>
      <c r="C57" s="75">
        <v>1587335</v>
      </c>
      <c r="D57" s="75">
        <v>1592504</v>
      </c>
      <c r="E57" s="76">
        <f t="shared" si="0"/>
        <v>0.32564014527494195</v>
      </c>
      <c r="F57" s="75">
        <v>6905544</v>
      </c>
      <c r="G57" s="75">
        <v>7075326</v>
      </c>
      <c r="H57" s="77">
        <f t="shared" si="1"/>
        <v>2.4586332372945563</v>
      </c>
    </row>
    <row r="58" spans="2:8" x14ac:dyDescent="0.2">
      <c r="B58" t="s">
        <v>198</v>
      </c>
    </row>
    <row r="59" spans="2:8" x14ac:dyDescent="0.2">
      <c r="B59" t="s">
        <v>200</v>
      </c>
    </row>
  </sheetData>
  <sortState xmlns:xlrd2="http://schemas.microsoft.com/office/spreadsheetml/2017/richdata2" ref="B4:H56">
    <sortCondition descending="1" ref="F4:F56"/>
  </sortState>
  <mergeCells count="4">
    <mergeCell ref="B2:H2"/>
    <mergeCell ref="E3:E4"/>
    <mergeCell ref="H3:H4"/>
    <mergeCell ref="B3: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D595-0DE8-0B46-A85F-16633E348D93}">
  <dimension ref="B1:L53"/>
  <sheetViews>
    <sheetView zoomScale="50" zoomScaleNormal="50" workbookViewId="0">
      <selection activeCell="B5" sqref="B5:F53"/>
    </sheetView>
  </sheetViews>
  <sheetFormatPr baseColWidth="10" defaultRowHeight="16" x14ac:dyDescent="0.2"/>
  <cols>
    <col min="2" max="2" width="17.33203125" customWidth="1"/>
    <col min="3" max="3" width="25.83203125" customWidth="1"/>
    <col min="4" max="4" width="13" bestFit="1" customWidth="1"/>
    <col min="5" max="5" width="12.6640625" bestFit="1" customWidth="1"/>
  </cols>
  <sheetData>
    <row r="1" spans="2:12" ht="17" thickBot="1" x14ac:dyDescent="0.25"/>
    <row r="2" spans="2:12" x14ac:dyDescent="0.2">
      <c r="B2" s="56" t="s">
        <v>136</v>
      </c>
      <c r="C2" s="57"/>
      <c r="D2" s="57"/>
      <c r="E2" s="57"/>
      <c r="F2" s="58"/>
    </row>
    <row r="3" spans="2:12" x14ac:dyDescent="0.2">
      <c r="B3" s="52" t="s">
        <v>1</v>
      </c>
      <c r="C3" s="53" t="s">
        <v>2</v>
      </c>
      <c r="D3" s="54" t="s">
        <v>3</v>
      </c>
      <c r="E3" s="54" t="s">
        <v>152</v>
      </c>
      <c r="F3" s="55" t="s">
        <v>153</v>
      </c>
    </row>
    <row r="4" spans="2:12" x14ac:dyDescent="0.2">
      <c r="B4" s="52"/>
      <c r="C4" s="53"/>
      <c r="D4" s="54"/>
      <c r="E4" s="54"/>
      <c r="F4" s="55"/>
    </row>
    <row r="5" spans="2:12" x14ac:dyDescent="0.2">
      <c r="B5" s="44" t="s">
        <v>143</v>
      </c>
      <c r="C5" s="45"/>
      <c r="D5" s="45"/>
      <c r="E5" s="45"/>
      <c r="F5" s="46"/>
    </row>
    <row r="6" spans="2:12" ht="17" x14ac:dyDescent="0.2">
      <c r="B6" s="27" t="s">
        <v>107</v>
      </c>
      <c r="C6" s="18" t="s">
        <v>144</v>
      </c>
      <c r="D6" s="19">
        <v>24800</v>
      </c>
      <c r="E6" s="19">
        <f>D6*F6/100</f>
        <v>12028</v>
      </c>
      <c r="F6" s="28">
        <v>48.5</v>
      </c>
    </row>
    <row r="7" spans="2:12" ht="17" x14ac:dyDescent="0.2">
      <c r="B7" s="27" t="s">
        <v>146</v>
      </c>
      <c r="C7" s="18" t="s">
        <v>147</v>
      </c>
      <c r="D7" s="19">
        <v>22470</v>
      </c>
      <c r="E7" s="19">
        <f>D7*F7/100</f>
        <v>10673.25</v>
      </c>
      <c r="F7" s="28">
        <v>47.5</v>
      </c>
    </row>
    <row r="8" spans="2:12" ht="17" x14ac:dyDescent="0.2">
      <c r="B8" s="27" t="s">
        <v>145</v>
      </c>
      <c r="C8" s="18" t="s">
        <v>148</v>
      </c>
      <c r="D8" s="19">
        <v>10750</v>
      </c>
      <c r="E8" s="19">
        <f>D8*F8/100</f>
        <v>5160</v>
      </c>
      <c r="F8" s="28">
        <v>48</v>
      </c>
      <c r="I8" s="13">
        <f t="shared" ref="I8" si="0">(I7*10%)+I7</f>
        <v>0</v>
      </c>
      <c r="J8" s="14">
        <f t="shared" ref="J8" si="1">H8*G8/100</f>
        <v>0</v>
      </c>
      <c r="K8" s="12">
        <f t="shared" ref="K8" si="2">K7+J8</f>
        <v>0</v>
      </c>
      <c r="L8" s="12">
        <f t="shared" ref="L8" si="3">G8-J8</f>
        <v>0</v>
      </c>
    </row>
    <row r="9" spans="2:12" ht="17" x14ac:dyDescent="0.2">
      <c r="B9" s="27" t="s">
        <v>123</v>
      </c>
      <c r="C9" s="18" t="s">
        <v>150</v>
      </c>
      <c r="D9" s="19">
        <v>20400</v>
      </c>
      <c r="E9" s="19">
        <f>D9*F9/100</f>
        <v>8976</v>
      </c>
      <c r="F9" s="28">
        <v>44</v>
      </c>
    </row>
    <row r="10" spans="2:12" ht="17" x14ac:dyDescent="0.2">
      <c r="B10" s="27" t="s">
        <v>149</v>
      </c>
      <c r="C10" s="18" t="s">
        <v>151</v>
      </c>
      <c r="D10" s="19">
        <v>25000</v>
      </c>
      <c r="E10" s="19">
        <f>D10*F10/100</f>
        <v>11250</v>
      </c>
      <c r="F10" s="28">
        <v>45</v>
      </c>
    </row>
    <row r="11" spans="2:12" ht="17" customHeight="1" x14ac:dyDescent="0.2">
      <c r="B11" s="50" t="s">
        <v>137</v>
      </c>
      <c r="C11" s="45"/>
      <c r="D11" s="45"/>
      <c r="E11" s="45"/>
      <c r="F11" s="46"/>
    </row>
    <row r="12" spans="2:12" ht="17" x14ac:dyDescent="0.2">
      <c r="B12" s="27" t="s">
        <v>7</v>
      </c>
      <c r="C12" s="20" t="s">
        <v>8</v>
      </c>
      <c r="D12" s="19">
        <v>11750</v>
      </c>
      <c r="E12" s="19">
        <v>6110</v>
      </c>
      <c r="F12" s="29">
        <v>0.48</v>
      </c>
    </row>
    <row r="13" spans="2:12" ht="17" x14ac:dyDescent="0.2">
      <c r="B13" s="27" t="s">
        <v>9</v>
      </c>
      <c r="C13" s="20" t="s">
        <v>10</v>
      </c>
      <c r="D13" s="19">
        <v>10100</v>
      </c>
      <c r="E13" s="19">
        <v>5303</v>
      </c>
      <c r="F13" s="30">
        <v>0.47499999999999998</v>
      </c>
    </row>
    <row r="14" spans="2:12" ht="17" x14ac:dyDescent="0.2">
      <c r="B14" s="27" t="s">
        <v>11</v>
      </c>
      <c r="C14" s="20">
        <v>500</v>
      </c>
      <c r="D14" s="19">
        <v>14200</v>
      </c>
      <c r="E14" s="19">
        <v>7384</v>
      </c>
      <c r="F14" s="30">
        <v>0.48</v>
      </c>
    </row>
    <row r="15" spans="2:12" x14ac:dyDescent="0.2">
      <c r="B15" s="50" t="s">
        <v>138</v>
      </c>
      <c r="C15" s="45"/>
      <c r="D15" s="45"/>
      <c r="E15" s="45"/>
      <c r="F15" s="46"/>
    </row>
    <row r="16" spans="2:12" ht="17" customHeight="1" x14ac:dyDescent="0.2">
      <c r="B16" s="31" t="s">
        <v>16</v>
      </c>
      <c r="C16" s="21" t="s">
        <v>17</v>
      </c>
      <c r="D16" s="22">
        <v>20725</v>
      </c>
      <c r="E16" s="22">
        <v>9844</v>
      </c>
      <c r="F16" s="32">
        <v>52.5</v>
      </c>
    </row>
    <row r="17" spans="2:6" ht="18" customHeight="1" x14ac:dyDescent="0.2">
      <c r="B17" s="31" t="s">
        <v>18</v>
      </c>
      <c r="C17" s="21" t="s">
        <v>19</v>
      </c>
      <c r="D17" s="22">
        <v>13350</v>
      </c>
      <c r="E17" s="22">
        <v>7209</v>
      </c>
      <c r="F17" s="32">
        <v>46</v>
      </c>
    </row>
    <row r="18" spans="2:6" ht="17" x14ac:dyDescent="0.2">
      <c r="B18" s="31" t="s">
        <v>20</v>
      </c>
      <c r="C18" s="21" t="s">
        <v>21</v>
      </c>
      <c r="D18" s="22">
        <v>20500</v>
      </c>
      <c r="E18" s="22">
        <v>10045</v>
      </c>
      <c r="F18" s="32">
        <v>51</v>
      </c>
    </row>
    <row r="19" spans="2:6" ht="17" x14ac:dyDescent="0.2">
      <c r="B19" s="31" t="s">
        <v>22</v>
      </c>
      <c r="C19" s="21" t="s">
        <v>23</v>
      </c>
      <c r="D19" s="22">
        <v>14650</v>
      </c>
      <c r="E19" s="22">
        <v>7545</v>
      </c>
      <c r="F19" s="32">
        <v>48.5</v>
      </c>
    </row>
    <row r="20" spans="2:6" ht="17" x14ac:dyDescent="0.2">
      <c r="B20" s="31" t="s">
        <v>24</v>
      </c>
      <c r="C20" s="21" t="s">
        <v>25</v>
      </c>
      <c r="D20" s="23">
        <v>13550</v>
      </c>
      <c r="E20" s="22">
        <v>7588</v>
      </c>
      <c r="F20" s="32">
        <v>44</v>
      </c>
    </row>
    <row r="21" spans="2:6" ht="18" customHeight="1" x14ac:dyDescent="0.2">
      <c r="B21" s="31" t="s">
        <v>26</v>
      </c>
      <c r="C21" s="21" t="s">
        <v>27</v>
      </c>
      <c r="D21" s="22">
        <v>15908</v>
      </c>
      <c r="E21" s="22">
        <v>8113</v>
      </c>
      <c r="F21" s="32">
        <v>49</v>
      </c>
    </row>
    <row r="22" spans="2:6" ht="18" customHeight="1" x14ac:dyDescent="0.2">
      <c r="B22" s="47" t="s">
        <v>141</v>
      </c>
      <c r="C22" s="48"/>
      <c r="D22" s="48"/>
      <c r="E22" s="48"/>
      <c r="F22" s="49"/>
    </row>
    <row r="23" spans="2:6" ht="17" x14ac:dyDescent="0.2">
      <c r="B23" s="31" t="s">
        <v>33</v>
      </c>
      <c r="C23" s="24" t="s">
        <v>46</v>
      </c>
      <c r="D23" s="25">
        <v>66800</v>
      </c>
      <c r="E23" s="25">
        <v>33066</v>
      </c>
      <c r="F23" s="32">
        <v>50.5</v>
      </c>
    </row>
    <row r="24" spans="2:6" ht="17" x14ac:dyDescent="0.2">
      <c r="B24" s="31" t="s">
        <v>41</v>
      </c>
      <c r="C24" s="24" t="s">
        <v>47</v>
      </c>
      <c r="D24" s="25">
        <v>45000</v>
      </c>
      <c r="E24" s="25">
        <v>22277</v>
      </c>
      <c r="F24" s="32">
        <v>50.5</v>
      </c>
    </row>
    <row r="25" spans="2:6" ht="17" x14ac:dyDescent="0.2">
      <c r="B25" s="31" t="s">
        <v>48</v>
      </c>
      <c r="C25" s="24" t="s">
        <v>49</v>
      </c>
      <c r="D25" s="25">
        <v>47900</v>
      </c>
      <c r="E25" s="25">
        <v>24908</v>
      </c>
      <c r="F25" s="32">
        <v>48</v>
      </c>
    </row>
    <row r="26" spans="2:6" x14ac:dyDescent="0.2">
      <c r="B26" s="47" t="s">
        <v>58</v>
      </c>
      <c r="C26" s="48"/>
      <c r="D26" s="48"/>
      <c r="E26" s="48"/>
      <c r="F26" s="49"/>
    </row>
    <row r="27" spans="2:6" ht="21" customHeight="1" x14ac:dyDescent="0.2">
      <c r="B27" s="31" t="s">
        <v>59</v>
      </c>
      <c r="C27" s="24" t="s">
        <v>60</v>
      </c>
      <c r="D27" s="25">
        <v>93300</v>
      </c>
      <c r="E27" s="25">
        <v>52591</v>
      </c>
      <c r="F27" s="32">
        <v>46.5</v>
      </c>
    </row>
    <row r="28" spans="2:6" ht="14" customHeight="1" x14ac:dyDescent="0.2">
      <c r="B28" s="31" t="s">
        <v>61</v>
      </c>
      <c r="C28" s="24" t="s">
        <v>62</v>
      </c>
      <c r="D28" s="25">
        <v>116411</v>
      </c>
      <c r="E28" s="25">
        <v>65190</v>
      </c>
      <c r="F28" s="32">
        <v>44</v>
      </c>
    </row>
    <row r="29" spans="2:6" ht="17" x14ac:dyDescent="0.2">
      <c r="B29" s="31" t="s">
        <v>33</v>
      </c>
      <c r="C29" s="24" t="s">
        <v>63</v>
      </c>
      <c r="D29" s="25">
        <v>99000</v>
      </c>
      <c r="E29" s="25">
        <v>55944</v>
      </c>
      <c r="F29" s="32">
        <v>44</v>
      </c>
    </row>
    <row r="30" spans="2:6" ht="17" x14ac:dyDescent="0.2">
      <c r="B30" s="31" t="s">
        <v>64</v>
      </c>
      <c r="C30" s="24" t="s">
        <v>65</v>
      </c>
      <c r="D30" s="25">
        <v>94300</v>
      </c>
      <c r="E30" s="25">
        <v>56580</v>
      </c>
      <c r="F30" s="32">
        <v>40</v>
      </c>
    </row>
    <row r="31" spans="2:6" x14ac:dyDescent="0.2">
      <c r="B31" s="47" t="s">
        <v>80</v>
      </c>
      <c r="C31" s="48"/>
      <c r="D31" s="48"/>
      <c r="E31" s="48"/>
      <c r="F31" s="49"/>
    </row>
    <row r="32" spans="2:6" ht="17" x14ac:dyDescent="0.2">
      <c r="B32" s="31" t="s">
        <v>33</v>
      </c>
      <c r="C32" s="24" t="s">
        <v>81</v>
      </c>
      <c r="D32" s="25">
        <v>36800</v>
      </c>
      <c r="E32" s="25">
        <v>16192</v>
      </c>
      <c r="F32" s="32">
        <v>56</v>
      </c>
    </row>
    <row r="33" spans="2:6" ht="19" customHeight="1" x14ac:dyDescent="0.2">
      <c r="B33" s="31" t="s">
        <v>82</v>
      </c>
      <c r="C33" s="24" t="s">
        <v>83</v>
      </c>
      <c r="D33" s="25">
        <v>18379</v>
      </c>
      <c r="E33" s="26">
        <v>10017</v>
      </c>
      <c r="F33" s="32">
        <v>45.5</v>
      </c>
    </row>
    <row r="34" spans="2:6" ht="17" x14ac:dyDescent="0.2">
      <c r="B34" s="31" t="s">
        <v>99</v>
      </c>
      <c r="C34" s="24" t="s">
        <v>100</v>
      </c>
      <c r="D34" s="25">
        <v>27954</v>
      </c>
      <c r="E34" s="25">
        <v>12719</v>
      </c>
      <c r="F34" s="32">
        <v>54.5</v>
      </c>
    </row>
    <row r="35" spans="2:6" ht="17" x14ac:dyDescent="0.2">
      <c r="B35" s="31" t="s">
        <v>101</v>
      </c>
      <c r="C35" s="24" t="s">
        <v>102</v>
      </c>
      <c r="D35" s="25">
        <v>20300</v>
      </c>
      <c r="E35" s="25">
        <v>22256</v>
      </c>
      <c r="F35" s="32">
        <v>44.5</v>
      </c>
    </row>
    <row r="36" spans="2:6" x14ac:dyDescent="0.2">
      <c r="B36" s="47" t="s">
        <v>142</v>
      </c>
      <c r="C36" s="48"/>
      <c r="D36" s="48"/>
      <c r="E36" s="48"/>
      <c r="F36" s="49"/>
    </row>
    <row r="37" spans="2:6" ht="17" x14ac:dyDescent="0.2">
      <c r="B37" s="31" t="s">
        <v>110</v>
      </c>
      <c r="C37" s="24" t="s">
        <v>139</v>
      </c>
      <c r="D37" s="25">
        <v>87579</v>
      </c>
      <c r="E37" s="25">
        <v>43352</v>
      </c>
      <c r="F37" s="32">
        <v>50.5</v>
      </c>
    </row>
    <row r="38" spans="2:6" ht="17" x14ac:dyDescent="0.2">
      <c r="B38" s="31" t="s">
        <v>112</v>
      </c>
      <c r="C38" s="24" t="s">
        <v>113</v>
      </c>
      <c r="D38" s="25">
        <v>81330</v>
      </c>
      <c r="E38" s="25">
        <v>41072</v>
      </c>
      <c r="F38" s="32">
        <v>49.5</v>
      </c>
    </row>
    <row r="39" spans="2:6" ht="17" x14ac:dyDescent="0.2">
      <c r="B39" s="31" t="s">
        <v>114</v>
      </c>
      <c r="C39" s="24" t="s">
        <v>115</v>
      </c>
      <c r="D39" s="25">
        <v>36900</v>
      </c>
      <c r="E39" s="25">
        <v>20111</v>
      </c>
      <c r="F39" s="32">
        <v>45.5</v>
      </c>
    </row>
    <row r="40" spans="2:6" ht="17" x14ac:dyDescent="0.2">
      <c r="B40" s="31" t="s">
        <v>33</v>
      </c>
      <c r="C40" s="24" t="s">
        <v>116</v>
      </c>
      <c r="D40" s="25">
        <v>76000</v>
      </c>
      <c r="E40" s="25">
        <v>39520</v>
      </c>
      <c r="F40" s="32">
        <v>48</v>
      </c>
    </row>
    <row r="41" spans="2:6" ht="17" x14ac:dyDescent="0.2">
      <c r="B41" s="31" t="s">
        <v>78</v>
      </c>
      <c r="C41" s="24" t="s">
        <v>117</v>
      </c>
      <c r="D41" s="25">
        <v>38800</v>
      </c>
      <c r="E41" s="25">
        <v>29748</v>
      </c>
      <c r="F41" s="32">
        <v>46.5</v>
      </c>
    </row>
    <row r="42" spans="2:6" x14ac:dyDescent="0.2">
      <c r="B42" s="47" t="s">
        <v>140</v>
      </c>
      <c r="C42" s="39"/>
      <c r="D42" s="39"/>
      <c r="E42" s="39"/>
      <c r="F42" s="51"/>
    </row>
    <row r="43" spans="2:6" ht="17" x14ac:dyDescent="0.2">
      <c r="B43" s="31" t="s">
        <v>119</v>
      </c>
      <c r="C43" s="24" t="s">
        <v>120</v>
      </c>
      <c r="D43" s="25">
        <v>11260</v>
      </c>
      <c r="E43" s="25">
        <v>53236</v>
      </c>
      <c r="F43" s="32">
        <v>53.5</v>
      </c>
    </row>
    <row r="44" spans="2:6" ht="17" x14ac:dyDescent="0.2">
      <c r="B44" s="31" t="s">
        <v>7</v>
      </c>
      <c r="C44" s="24" t="s">
        <v>121</v>
      </c>
      <c r="D44" s="26">
        <v>18100</v>
      </c>
      <c r="E44" s="25">
        <v>8799</v>
      </c>
      <c r="F44" s="32">
        <v>51.5</v>
      </c>
    </row>
    <row r="45" spans="2:6" ht="17" x14ac:dyDescent="0.2">
      <c r="B45" s="31" t="s">
        <v>18</v>
      </c>
      <c r="C45" s="24" t="s">
        <v>122</v>
      </c>
      <c r="D45" s="25">
        <v>15550</v>
      </c>
      <c r="E45" s="25">
        <v>7773</v>
      </c>
      <c r="F45" s="32">
        <v>50.5</v>
      </c>
    </row>
    <row r="46" spans="2:6" ht="17" x14ac:dyDescent="0.2">
      <c r="B46" s="31" t="s">
        <v>123</v>
      </c>
      <c r="C46" s="24" t="s">
        <v>124</v>
      </c>
      <c r="D46" s="25">
        <v>16390</v>
      </c>
      <c r="E46" s="25">
        <v>8523</v>
      </c>
      <c r="F46" s="32">
        <v>48.5</v>
      </c>
    </row>
    <row r="47" spans="2:6" ht="17" x14ac:dyDescent="0.2">
      <c r="B47" s="31" t="s">
        <v>125</v>
      </c>
      <c r="C47" s="24" t="s">
        <v>126</v>
      </c>
      <c r="D47" s="25">
        <v>27320</v>
      </c>
      <c r="E47" s="26">
        <v>13000</v>
      </c>
      <c r="F47" s="32">
        <v>51</v>
      </c>
    </row>
    <row r="48" spans="2:6" x14ac:dyDescent="0.2">
      <c r="B48" s="47" t="s">
        <v>127</v>
      </c>
      <c r="C48" s="48"/>
      <c r="D48" s="48"/>
      <c r="E48" s="48"/>
      <c r="F48" s="49"/>
    </row>
    <row r="49" spans="2:6" x14ac:dyDescent="0.2">
      <c r="B49" s="33" t="s">
        <v>128</v>
      </c>
      <c r="C49" s="24" t="s">
        <v>129</v>
      </c>
      <c r="D49" s="25">
        <v>34330</v>
      </c>
      <c r="E49" s="25">
        <v>18500</v>
      </c>
      <c r="F49" s="32">
        <v>46.5</v>
      </c>
    </row>
    <row r="50" spans="2:6" ht="17" x14ac:dyDescent="0.2">
      <c r="B50" s="31" t="s">
        <v>110</v>
      </c>
      <c r="C50" s="24" t="s">
        <v>130</v>
      </c>
      <c r="D50" s="25">
        <v>138105</v>
      </c>
      <c r="E50" s="26">
        <v>62838</v>
      </c>
      <c r="F50" s="32">
        <v>54.5</v>
      </c>
    </row>
    <row r="51" spans="2:6" ht="17" x14ac:dyDescent="0.2">
      <c r="B51" s="31" t="s">
        <v>33</v>
      </c>
      <c r="C51" s="24" t="s">
        <v>131</v>
      </c>
      <c r="D51" s="25">
        <v>112600</v>
      </c>
      <c r="E51" s="25">
        <v>55174</v>
      </c>
      <c r="F51" s="32">
        <v>51.4</v>
      </c>
    </row>
    <row r="52" spans="2:6" ht="17" x14ac:dyDescent="0.2">
      <c r="B52" s="31" t="s">
        <v>132</v>
      </c>
      <c r="C52" s="24" t="s">
        <v>133</v>
      </c>
      <c r="D52" s="26">
        <v>49850</v>
      </c>
      <c r="E52" s="26">
        <v>29162</v>
      </c>
      <c r="F52" s="32">
        <v>41.5</v>
      </c>
    </row>
    <row r="53" spans="2:6" ht="18" thickBot="1" x14ac:dyDescent="0.25">
      <c r="B53" s="34" t="s">
        <v>134</v>
      </c>
      <c r="C53" s="35" t="s">
        <v>135</v>
      </c>
      <c r="D53" s="36">
        <v>120900</v>
      </c>
      <c r="E53" s="37">
        <v>59846</v>
      </c>
      <c r="F53" s="38">
        <v>50.5</v>
      </c>
    </row>
  </sheetData>
  <mergeCells count="15">
    <mergeCell ref="B2:F2"/>
    <mergeCell ref="B48:F48"/>
    <mergeCell ref="B42:F42"/>
    <mergeCell ref="B36:F36"/>
    <mergeCell ref="B3:B4"/>
    <mergeCell ref="C3:C4"/>
    <mergeCell ref="D3:D4"/>
    <mergeCell ref="E3:E4"/>
    <mergeCell ref="F3:F4"/>
    <mergeCell ref="B5:F5"/>
    <mergeCell ref="B31:F31"/>
    <mergeCell ref="B26:F26"/>
    <mergeCell ref="B22:F22"/>
    <mergeCell ref="B15:F15"/>
    <mergeCell ref="B11:F11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mercado usa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Diaz-Valdés</dc:creator>
  <cp:lastModifiedBy>Toms Diaz-Valdés</cp:lastModifiedBy>
  <dcterms:created xsi:type="dcterms:W3CDTF">2019-06-03T18:57:25Z</dcterms:created>
  <dcterms:modified xsi:type="dcterms:W3CDTF">2019-06-04T14:47:10Z</dcterms:modified>
</cp:coreProperties>
</file>